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18.11.2025 УТОЧ с 2028 годом" sheetId="8" r:id="rId1"/>
  </sheets>
  <definedNames>
    <definedName name="Z_D9A49370_59EF_4DF5_B20D_A46D1CBDF607_.wvu.PrintTitles" localSheetId="0">'18.11.2025 УТОЧ с 2028 годом'!$7:$10</definedName>
    <definedName name="Z_D9A49370_59EF_4DF5_B20D_A46D1CBDF607_.wvu.Rows" localSheetId="0">'18.11.2025 УТОЧ с 2028 годом'!#REF!</definedName>
    <definedName name="_xlnm.Print_Titles" localSheetId="0">'18.11.2025 УТОЧ с 2028 годом'!$7:$11</definedName>
    <definedName name="_xlnm.Print_Area" localSheetId="0">'18.11.2025 УТОЧ с 2028 годом'!$A$1:$K$78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7" i="8"/>
  <c r="E15"/>
  <c r="E53"/>
  <c r="D53"/>
  <c r="K60" l="1"/>
  <c r="J60"/>
  <c r="J56"/>
  <c r="K56"/>
  <c r="K55"/>
  <c r="J55"/>
  <c r="K51"/>
  <c r="J51"/>
  <c r="K36" l="1"/>
  <c r="K14" s="1"/>
  <c r="J36"/>
  <c r="I76" l="1"/>
  <c r="H76"/>
  <c r="G75"/>
  <c r="F75"/>
  <c r="G74"/>
  <c r="F74"/>
  <c r="I72"/>
  <c r="H72"/>
  <c r="I71"/>
  <c r="H71"/>
  <c r="F68"/>
  <c r="E68"/>
  <c r="G68" s="1"/>
  <c r="G67"/>
  <c r="F67"/>
  <c r="F65"/>
  <c r="E65"/>
  <c r="G65" s="1"/>
  <c r="I63"/>
  <c r="H63"/>
  <c r="H62"/>
  <c r="E62"/>
  <c r="G59"/>
  <c r="F59"/>
  <c r="F58"/>
  <c r="E58"/>
  <c r="G58" s="1"/>
  <c r="I47"/>
  <c r="D47"/>
  <c r="H47" s="1"/>
  <c r="I46"/>
  <c r="H46"/>
  <c r="F42"/>
  <c r="E42"/>
  <c r="G42" s="1"/>
  <c r="I38"/>
  <c r="H38"/>
  <c r="E34"/>
  <c r="G33"/>
  <c r="G32"/>
  <c r="E30"/>
  <c r="D30"/>
  <c r="E27"/>
  <c r="G26"/>
  <c r="G25"/>
  <c r="G24"/>
  <c r="G23"/>
  <c r="E19" l="1"/>
  <c r="L19"/>
  <c r="D36"/>
  <c r="G34"/>
  <c r="I36"/>
  <c r="I14" s="1"/>
  <c r="H36"/>
  <c r="I27"/>
  <c r="G36"/>
  <c r="F36"/>
  <c r="L36" s="1"/>
  <c r="E36"/>
  <c r="G27"/>
  <c r="G19" s="1"/>
  <c r="G14" s="1"/>
  <c r="E14" s="1"/>
  <c r="M36" l="1"/>
  <c r="O36"/>
  <c r="M19"/>
  <c r="O19" l="1"/>
  <c r="L13"/>
</calcChain>
</file>

<file path=xl/sharedStrings.xml><?xml version="1.0" encoding="utf-8"?>
<sst xmlns="http://schemas.openxmlformats.org/spreadsheetml/2006/main" count="143" uniqueCount="86">
  <si>
    <t>№ п/п</t>
  </si>
  <si>
    <t>Наименование объекта</t>
  </si>
  <si>
    <t>Катего-рия</t>
  </si>
  <si>
    <t>ВСЕГО</t>
  </si>
  <si>
    <t>км</t>
  </si>
  <si>
    <t>Стоимость, тыс. рублей</t>
  </si>
  <si>
    <t>2026 год</t>
  </si>
  <si>
    <t>2027 год</t>
  </si>
  <si>
    <t>Протяженность</t>
  </si>
  <si>
    <t xml:space="preserve">  </t>
  </si>
  <si>
    <t>Комплекс процессных мероприятий «Обеспечение сохранности существующей сети автомобильных дорог и безопасности дорожного движения»</t>
  </si>
  <si>
    <t>I</t>
  </si>
  <si>
    <t>ВСЕГО за счет средств областного бюджета</t>
  </si>
  <si>
    <t>Алексеевский муниципальный округ</t>
  </si>
  <si>
    <t>IV</t>
  </si>
  <si>
    <t xml:space="preserve">   </t>
  </si>
  <si>
    <t>III</t>
  </si>
  <si>
    <t xml:space="preserve">     </t>
  </si>
  <si>
    <t>II</t>
  </si>
  <si>
    <t>Валуйский муниципальный округ</t>
  </si>
  <si>
    <t>Грайворонский муниципальный округ</t>
  </si>
  <si>
    <t>Губкинский городской округ</t>
  </si>
  <si>
    <t>Новооскольский муниципальный округ</t>
  </si>
  <si>
    <t>Старооскольский городской округ</t>
  </si>
  <si>
    <t xml:space="preserve"> </t>
  </si>
  <si>
    <t>Шебекинский муниципальный округ</t>
  </si>
  <si>
    <t>ИТОГО по Шебекинскому муниципальному округу</t>
  </si>
  <si>
    <t>Яковлевский муниципальный округ</t>
  </si>
  <si>
    <t xml:space="preserve">ул. Студенческая - «Северо-Восточный обход города Белгорода» (ликвидация оползневых явлений на км 2+300 - км 2+700) </t>
  </si>
  <si>
    <t>ул. Студенческая - «Северо-Восточный обход города Белгорода» (ликвидация оползневых явлений на км 2+300 - км 2+700 -  II этап)</t>
  </si>
  <si>
    <t>Хохловский - Хохлово, км 0+000 - км 1+900 (устройство освещения и тротуара вдоль автодороги)</t>
  </si>
  <si>
    <t>Борисовка - Пролетарский,                                   км 0+000 - км 1+500</t>
  </si>
  <si>
    <t>Церковный - Щетиновка - граница Борисовского района, км 0+000 - км 2+500;       км 10+000 - км 12+200  (Октябрьский - Церковный, Щетиновка)</t>
  </si>
  <si>
    <t>Валуйки - Пристень - Борки, км 0+000 -               км 5+200; км 14+400 - км 15+100 (Валуйки, Колыхалино, Кургашки)</t>
  </si>
  <si>
    <t>Грайворон - Новостроевка Вторая, км 0+000 -   км 1+700 (Грайворон, Новостроевка Первая, Новостроевка Вторая)</t>
  </si>
  <si>
    <t xml:space="preserve">Ровеньский район </t>
  </si>
  <si>
    <t>Свистовка - Ясены, км 0+000 - 3+700</t>
  </si>
  <si>
    <t>Подъезд к с. Городище, км 0+000 - 1+000</t>
  </si>
  <si>
    <t>Шебекино - граница Украины,                              км 0+700 - 2+200</t>
  </si>
  <si>
    <t>Октябрьский - Отрадное, км 0+000 -                   км 6+300 (Октябрьский, Отрадное,                                         Красная Нива)</t>
  </si>
  <si>
    <t>Белгородский муниципальный округ</t>
  </si>
  <si>
    <t>ИТОГО по Белгородскому муниципальному округу</t>
  </si>
  <si>
    <t>Борисовский муниципальный округ</t>
  </si>
  <si>
    <t>ИТОГО по Борисовскому муниципальному округу</t>
  </si>
  <si>
    <t>Красненский муниципальный округ</t>
  </si>
  <si>
    <t>Красногвардейский муниципальный округ</t>
  </si>
  <si>
    <t>Ровеньский муниципальный округ</t>
  </si>
  <si>
    <t>Министр автомобильных дорог и транспорта Белгородской области</t>
  </si>
  <si>
    <t>С.В. Евтушенко</t>
  </si>
  <si>
    <t>Объём финансирования по годам</t>
  </si>
  <si>
    <t>Капитальный ремонт автодороги Белгород - Шебекино - Волоконовка на участке км 63+070 -  км 63+225 (устройство автобусных остановок в с. Сурково)</t>
  </si>
  <si>
    <t>Корочанский муниципальный округ</t>
  </si>
  <si>
    <t>Прохоровский муниципальный округ</t>
  </si>
  <si>
    <t>2028 год</t>
  </si>
  <si>
    <t xml:space="preserve"> «Белгород -Новый Оскол - Советское» - Мелихово - Шеино - Ушаково</t>
  </si>
  <si>
    <t>Волоконовка - Покровка - Новохуторное - Засосна</t>
  </si>
  <si>
    <t xml:space="preserve"> Старая Безгинка - Развильный - Шараповка</t>
  </si>
  <si>
    <t>Бобровы Дворы - Чаплыжное, км 0+000 - км 2+400</t>
  </si>
  <si>
    <t>Приложение № 2                                                                                                              к постановлению Правительства                                                                        Белгородской области                                                                                                            от ________________________ 2025 года                                                                                       №  ________________</t>
  </si>
  <si>
    <t>Выполнены мероприятия, направленные на обеспечение безопасности дорожного движения</t>
  </si>
  <si>
    <t>Комплекс отдельных мероприятий для обеспечения безопасности дорожного движения</t>
  </si>
  <si>
    <t>Капитально отремонтировано автодорог регионального значения  (устройство тротуаров, автобусных остановок, пешеходных переходов и освещения)</t>
  </si>
  <si>
    <t>Беломестное - Шишино, км 0+000 -  км 3+300 (устройство освещения и тротуара вдоль автодороги)</t>
  </si>
  <si>
    <t>в том числе</t>
  </si>
  <si>
    <t>Обслуживание и охрана стационарных и передвижных комплексов видеофиксации и оказание услуг полного сопровождения средств защиты информационной безопасности</t>
  </si>
  <si>
    <t xml:space="preserve">мкр. Новодубовской - мкр. Майский - 8, км 0+000 - км 5+100 </t>
  </si>
  <si>
    <t>Новый Оскол - Ниновка, км 0+000 - км 1+500</t>
  </si>
  <si>
    <t>Ярское - Гнилица, км 0+000 - км 0+600; км 5+200 - км  7+500  (Ярское, Чаусовка, Гнилица)</t>
  </si>
  <si>
    <t>Лапыгино - Новокладовое, км 0+000 - км 3+900</t>
  </si>
  <si>
    <t xml:space="preserve">Белгород - Шебекино - Волоконовка, км 26+000 - км 37+100                                                                              </t>
  </si>
  <si>
    <t>Капитально отремонтировано автодорог по элементам обустройства (устройство электроосвещения)</t>
  </si>
  <si>
    <t xml:space="preserve">Перечень объектов и объёмов в рамках мероприятий, направленных на обеспечение безопасности дорожного движения  на 2026 - 2028 годы   </t>
  </si>
  <si>
    <t>Приложение  № 13     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и развитие транспортной системы                                     и дорожной сети Белгородской области»</t>
  </si>
  <si>
    <t>«Северо - Восточный обход   г. Белгорода» - Беломестное - Петропавловка - Киселево, км 2+550 - км 3+160;  км 5+000 -                  км 11+795  (устройство освещения и тротуара вдоль автодороги)</t>
  </si>
  <si>
    <t>Дальняя Игуменка - Хохлово - Киселево, км 6+850 - км 8+450;                          км 10+800 - км 11+000 (устройство освещения и тротуара вдоль автодороги)</t>
  </si>
  <si>
    <t>Белгород - Шебекино - Волоконовка на участке км 15+990 -                            км 16+430 (устройство автобусных остановок)</t>
  </si>
  <si>
    <t>Алексеевка - Мухоудеровка - Дальнее Чесночное с подъездом                  к селу Мухоудеровка,   км 13+100 - км 19+400 (Мухоудеровка);                                              км 22+700 - км 27+700 (Ближнее Чесночное)</t>
  </si>
  <si>
    <t>«Головчино - Ивановская Лисица - Косилово» - Грайворон -                        Илёк-Пеньковка, км 0+000 - км 2+500 (с. Головчино); км 5+000 - км 7+000 (с. Ломное); км 12+000 - км 14+400 (с. Ивановская Лисица); км 19+500 - км 22+700 (с. Косилово)</t>
  </si>
  <si>
    <t>Сетище - Горки - Богословка, км 13+650 - км 16+350;                        км 20+300 - км 22+600</t>
  </si>
  <si>
    <t>«Белгород - Новый Оскол - Советское» - Веселое - Николаевский                         с подъездом к селу Николаевский</t>
  </si>
  <si>
    <t>Береговое-Первое - Пригорки - Ельниково, км 0+000 - км 8+300  (с. Береговое-Первое - х. Бугровка - х. Верхняя Ольшанка -                                       х. Пригорки)</t>
  </si>
  <si>
    <t xml:space="preserve">Прохоровка - Береговое Карташевка, км 0+000 - км 1+000;                             км 4+900 - км 6+700 (с. Береговое-Первое) </t>
  </si>
  <si>
    <t>Шебекино - Неклюдово - Алексеевка, км 0+000 - км 1+300;                           км 15+600 - км 19+000</t>
  </si>
  <si>
    <t xml:space="preserve">Быковка - Дмитриевка - «Бутово - Курская Дуга», км 0+000 -                        км 3+000; км 5+900 - км 10+100  (Быковка, Крапивное, Ворскла, Ольховка, Дмитриевка) </t>
  </si>
  <si>
    <t>Станция Сажное - Шахово, км 0+000 - км 3+600; км 9+500 -                         км 10+700 (Сажное, Озерово, Шахово)</t>
  </si>
  <si>
    <t>Томаровка - «Крым» - Комсомольский - Красиво, км 0+000 -                                    км 1+800 (Томаровка)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</si>
</sst>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0.0"/>
    <numFmt numFmtId="166" formatCode="#,##0.000_р_."/>
    <numFmt numFmtId="167" formatCode="#,##0.0_р_."/>
    <numFmt numFmtId="168" formatCode="#,##0.0000"/>
    <numFmt numFmtId="169" formatCode="#,##0.0;[Red]#,##0.0"/>
    <numFmt numFmtId="170" formatCode="#,##0.000;[Red]#,##0.000"/>
  </numFmts>
  <fonts count="13">
    <font>
      <sz val="10"/>
      <name val="Arial Cyr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2" fillId="0" borderId="0"/>
    <xf numFmtId="0" fontId="3" fillId="0" borderId="0"/>
    <xf numFmtId="0" fontId="2" fillId="0" borderId="0"/>
    <xf numFmtId="0" fontId="2" fillId="0" borderId="0"/>
  </cellStyleXfs>
  <cellXfs count="127">
    <xf numFmtId="0" fontId="0" fillId="0" borderId="0" xfId="0"/>
    <xf numFmtId="0" fontId="4" fillId="0" borderId="0" xfId="8" applyFont="1" applyAlignment="1" applyProtection="1">
      <alignment horizontal="center"/>
    </xf>
    <xf numFmtId="0" fontId="4" fillId="0" borderId="0" xfId="8" applyFont="1" applyAlignment="1" applyProtection="1"/>
    <xf numFmtId="0" fontId="5" fillId="0" borderId="0" xfId="8" applyFont="1" applyAlignment="1" applyProtection="1">
      <alignment horizontal="center"/>
    </xf>
    <xf numFmtId="0" fontId="5" fillId="0" borderId="0" xfId="8" applyFont="1" applyAlignment="1" applyProtection="1"/>
    <xf numFmtId="0" fontId="6" fillId="0" borderId="0" xfId="8" applyFont="1" applyAlignment="1" applyProtection="1"/>
    <xf numFmtId="0" fontId="6" fillId="0" borderId="0" xfId="8" applyFont="1" applyAlignment="1" applyProtection="1">
      <alignment horizontal="center" vertical="center" wrapText="1"/>
    </xf>
    <xf numFmtId="0" fontId="7" fillId="0" borderId="0" xfId="0" applyFont="1" applyAlignment="1" applyProtection="1"/>
    <xf numFmtId="0" fontId="3" fillId="0" borderId="0" xfId="8" applyFont="1" applyAlignment="1" applyProtection="1"/>
    <xf numFmtId="0" fontId="8" fillId="0" borderId="0" xfId="8" applyFont="1" applyBorder="1" applyAlignment="1" applyProtection="1">
      <alignment horizontal="center" vertical="center"/>
    </xf>
    <xf numFmtId="0" fontId="3" fillId="0" borderId="0" xfId="8" applyFont="1" applyBorder="1" applyAlignment="1" applyProtection="1"/>
    <xf numFmtId="0" fontId="5" fillId="0" borderId="0" xfId="8" applyFont="1" applyBorder="1" applyAlignment="1" applyProtection="1"/>
    <xf numFmtId="0" fontId="8" fillId="0" borderId="0" xfId="8" applyFont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3" fontId="8" fillId="0" borderId="4" xfId="8" applyNumberFormat="1" applyFont="1" applyBorder="1" applyAlignment="1" applyProtection="1">
      <alignment horizontal="center" vertical="center" wrapText="1"/>
    </xf>
    <xf numFmtId="164" fontId="8" fillId="0" borderId="5" xfId="8" applyNumberFormat="1" applyFont="1" applyBorder="1" applyAlignment="1" applyProtection="1">
      <alignment horizontal="center" vertical="center" wrapText="1"/>
    </xf>
    <xf numFmtId="0" fontId="10" fillId="0" borderId="4" xfId="8" applyFont="1" applyBorder="1" applyAlignment="1" applyProtection="1">
      <alignment horizontal="left" vertical="center" wrapText="1"/>
    </xf>
    <xf numFmtId="0" fontId="10" fillId="0" borderId="4" xfId="8" applyFont="1" applyBorder="1" applyAlignment="1" applyProtection="1">
      <alignment horizontal="center" vertical="center" wrapText="1"/>
    </xf>
    <xf numFmtId="166" fontId="10" fillId="0" borderId="4" xfId="8" applyNumberFormat="1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left" vertical="center" wrapText="1"/>
    </xf>
    <xf numFmtId="167" fontId="9" fillId="0" borderId="4" xfId="0" applyNumberFormat="1" applyFont="1" applyBorder="1" applyAlignment="1" applyProtection="1">
      <alignment horizontal="center" vertical="center" wrapText="1"/>
    </xf>
    <xf numFmtId="0" fontId="5" fillId="0" borderId="0" xfId="8" applyFont="1" applyAlignment="1" applyProtection="1">
      <alignment vertical="center" wrapText="1"/>
    </xf>
    <xf numFmtId="0" fontId="9" fillId="0" borderId="4" xfId="0" applyFont="1" applyBorder="1" applyAlignment="1" applyProtection="1">
      <alignment horizontal="left" vertical="top" wrapText="1"/>
    </xf>
    <xf numFmtId="0" fontId="0" fillId="0" borderId="4" xfId="0" applyBorder="1" applyAlignment="1" applyProtection="1"/>
    <xf numFmtId="3" fontId="8" fillId="0" borderId="5" xfId="8" applyNumberFormat="1" applyFont="1" applyBorder="1" applyAlignment="1" applyProtection="1">
      <alignment horizontal="center" vertical="center" wrapText="1"/>
    </xf>
    <xf numFmtId="164" fontId="10" fillId="0" borderId="11" xfId="8" applyNumberFormat="1" applyFont="1" applyBorder="1" applyAlignment="1" applyProtection="1">
      <alignment horizontal="center" vertical="center" wrapText="1"/>
    </xf>
    <xf numFmtId="168" fontId="10" fillId="0" borderId="4" xfId="8" applyNumberFormat="1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vertical="top" wrapText="1"/>
    </xf>
    <xf numFmtId="0" fontId="4" fillId="0" borderId="0" xfId="8" applyFont="1" applyAlignment="1" applyProtection="1">
      <alignment vertical="center" wrapText="1"/>
    </xf>
    <xf numFmtId="169" fontId="9" fillId="0" borderId="4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vertical="center" wrapText="1"/>
    </xf>
    <xf numFmtId="169" fontId="10" fillId="0" borderId="4" xfId="0" applyNumberFormat="1" applyFont="1" applyBorder="1" applyAlignment="1" applyProtection="1">
      <alignment horizontal="center" vertical="center"/>
    </xf>
    <xf numFmtId="169" fontId="10" fillId="0" borderId="5" xfId="0" applyNumberFormat="1" applyFont="1" applyBorder="1" applyAlignment="1" applyProtection="1">
      <alignment horizontal="center" vertical="center"/>
    </xf>
    <xf numFmtId="166" fontId="8" fillId="0" borderId="4" xfId="8" applyNumberFormat="1" applyFont="1" applyBorder="1" applyAlignment="1" applyProtection="1">
      <alignment horizontal="center" vertical="center" wrapText="1"/>
    </xf>
    <xf numFmtId="169" fontId="8" fillId="0" borderId="5" xfId="0" applyNumberFormat="1" applyFont="1" applyBorder="1" applyAlignment="1" applyProtection="1">
      <alignment horizontal="center" vertical="center"/>
    </xf>
    <xf numFmtId="169" fontId="8" fillId="0" borderId="4" xfId="0" applyNumberFormat="1" applyFont="1" applyBorder="1" applyAlignment="1" applyProtection="1">
      <alignment horizontal="center" vertical="center"/>
    </xf>
    <xf numFmtId="170" fontId="10" fillId="0" borderId="4" xfId="0" applyNumberFormat="1" applyFont="1" applyBorder="1" applyAlignment="1" applyProtection="1">
      <alignment horizontal="center" vertical="center"/>
    </xf>
    <xf numFmtId="165" fontId="10" fillId="0" borderId="4" xfId="0" applyNumberFormat="1" applyFont="1" applyBorder="1" applyAlignment="1" applyProtection="1">
      <alignment horizontal="left" vertical="top" wrapText="1"/>
    </xf>
    <xf numFmtId="0" fontId="4" fillId="0" borderId="4" xfId="8" applyFont="1" applyBorder="1" applyAlignment="1" applyProtection="1">
      <alignment vertical="center" wrapText="1"/>
    </xf>
    <xf numFmtId="0" fontId="4" fillId="0" borderId="0" xfId="8" applyFont="1" applyAlignment="1" applyProtection="1">
      <alignment horizontal="center" vertical="center" wrapText="1"/>
    </xf>
    <xf numFmtId="0" fontId="8" fillId="0" borderId="0" xfId="8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/>
    <xf numFmtId="0" fontId="3" fillId="0" borderId="0" xfId="8" applyFont="1" applyFill="1" applyBorder="1" applyAlignment="1" applyProtection="1"/>
    <xf numFmtId="164" fontId="5" fillId="0" borderId="0" xfId="8" applyNumberFormat="1" applyFont="1" applyFill="1" applyBorder="1" applyAlignment="1" applyProtection="1"/>
    <xf numFmtId="0" fontId="5" fillId="0" borderId="0" xfId="8" applyFont="1" applyFill="1" applyBorder="1" applyAlignment="1" applyProtection="1"/>
    <xf numFmtId="164" fontId="0" fillId="0" borderId="0" xfId="0" applyNumberFormat="1" applyFill="1" applyBorder="1" applyAlignment="1" applyProtection="1"/>
    <xf numFmtId="164" fontId="10" fillId="0" borderId="0" xfId="8" applyNumberFormat="1" applyFont="1" applyFill="1" applyBorder="1" applyAlignment="1" applyProtection="1">
      <alignment horizontal="center" vertical="center" wrapText="1"/>
    </xf>
    <xf numFmtId="164" fontId="8" fillId="0" borderId="0" xfId="8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5" fillId="0" borderId="0" xfId="8" applyFont="1" applyFill="1" applyAlignment="1" applyProtection="1">
      <alignment vertical="center" wrapText="1"/>
    </xf>
    <xf numFmtId="164" fontId="5" fillId="0" borderId="0" xfId="8" applyNumberFormat="1" applyFont="1" applyFill="1" applyAlignment="1" applyProtection="1">
      <alignment vertical="center" wrapText="1"/>
    </xf>
    <xf numFmtId="3" fontId="8" fillId="0" borderId="0" xfId="8" applyNumberFormat="1" applyFont="1" applyFill="1" applyBorder="1" applyAlignment="1" applyProtection="1">
      <alignment horizontal="center" vertical="center" wrapText="1"/>
    </xf>
    <xf numFmtId="0" fontId="4" fillId="0" borderId="0" xfId="8" applyFont="1" applyFill="1" applyAlignment="1" applyProtection="1">
      <alignment vertical="center" wrapText="1"/>
    </xf>
    <xf numFmtId="169" fontId="9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top" wrapText="1"/>
    </xf>
    <xf numFmtId="169" fontId="10" fillId="0" borderId="0" xfId="0" applyNumberFormat="1" applyFont="1" applyFill="1" applyBorder="1" applyAlignment="1" applyProtection="1">
      <alignment horizontal="center" vertical="center"/>
    </xf>
    <xf numFmtId="169" fontId="8" fillId="0" borderId="0" xfId="0" applyNumberFormat="1" applyFont="1" applyFill="1" applyBorder="1" applyAlignment="1" applyProtection="1">
      <alignment horizontal="center" vertical="center"/>
    </xf>
    <xf numFmtId="0" fontId="4" fillId="0" borderId="0" xfId="8" applyFont="1" applyFill="1" applyAlignment="1" applyProtection="1">
      <alignment horizontal="center" vertical="center" wrapText="1"/>
    </xf>
    <xf numFmtId="0" fontId="4" fillId="0" borderId="0" xfId="8" applyFont="1" applyFill="1" applyBorder="1" applyAlignment="1" applyProtection="1">
      <alignment vertical="center" wrapText="1"/>
    </xf>
    <xf numFmtId="0" fontId="10" fillId="0" borderId="0" xfId="8" applyFont="1" applyBorder="1" applyAlignment="1" applyProtection="1">
      <alignment horizontal="center" vertical="top" wrapText="1"/>
    </xf>
    <xf numFmtId="0" fontId="10" fillId="0" borderId="0" xfId="8" applyFont="1" applyBorder="1" applyAlignment="1" applyProtection="1">
      <alignment horizontal="left" vertical="center" wrapText="1"/>
    </xf>
    <xf numFmtId="0" fontId="10" fillId="0" borderId="0" xfId="8" applyFont="1" applyBorder="1" applyAlignment="1" applyProtection="1">
      <alignment horizontal="center" vertical="center" wrapText="1"/>
    </xf>
    <xf numFmtId="166" fontId="10" fillId="0" borderId="0" xfId="8" applyNumberFormat="1" applyFont="1" applyBorder="1" applyAlignment="1" applyProtection="1">
      <alignment horizontal="center" vertical="center" wrapText="1"/>
    </xf>
    <xf numFmtId="0" fontId="4" fillId="0" borderId="0" xfId="8" applyFont="1" applyBorder="1" applyAlignment="1" applyProtection="1">
      <alignment vertical="center" wrapText="1"/>
    </xf>
    <xf numFmtId="169" fontId="10" fillId="0" borderId="0" xfId="0" applyNumberFormat="1" applyFont="1" applyBorder="1" applyAlignment="1" applyProtection="1">
      <alignment horizontal="center" vertical="center"/>
    </xf>
    <xf numFmtId="170" fontId="10" fillId="0" borderId="0" xfId="0" applyNumberFormat="1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left" vertical="center" wrapText="1"/>
    </xf>
    <xf numFmtId="164" fontId="4" fillId="0" borderId="0" xfId="8" applyNumberFormat="1" applyFont="1" applyFill="1" applyAlignment="1" applyProtection="1">
      <alignment vertical="center" wrapText="1"/>
    </xf>
    <xf numFmtId="169" fontId="4" fillId="0" borderId="0" xfId="8" applyNumberFormat="1" applyFont="1" applyFill="1" applyAlignment="1" applyProtection="1">
      <alignment vertical="center" wrapText="1"/>
    </xf>
    <xf numFmtId="167" fontId="9" fillId="0" borderId="11" xfId="0" applyNumberFormat="1" applyFont="1" applyBorder="1" applyAlignment="1" applyProtection="1">
      <alignment horizontal="center" vertical="center" wrapText="1"/>
    </xf>
    <xf numFmtId="164" fontId="8" fillId="0" borderId="11" xfId="8" applyNumberFormat="1" applyFont="1" applyBorder="1" applyAlignment="1" applyProtection="1">
      <alignment horizontal="center" vertical="center" wrapText="1"/>
    </xf>
    <xf numFmtId="0" fontId="6" fillId="0" borderId="0" xfId="8" applyFont="1" applyAlignment="1" applyProtection="1">
      <alignment horizontal="left" vertical="center" wrapText="1"/>
    </xf>
    <xf numFmtId="167" fontId="9" fillId="0" borderId="12" xfId="0" applyNumberFormat="1" applyFont="1" applyBorder="1" applyAlignment="1" applyProtection="1">
      <alignment horizontal="center" vertical="center" wrapText="1"/>
    </xf>
    <xf numFmtId="164" fontId="8" fillId="0" borderId="12" xfId="8" applyNumberFormat="1" applyFont="1" applyBorder="1" applyAlignment="1" applyProtection="1">
      <alignment horizontal="center" vertical="center" wrapText="1"/>
    </xf>
    <xf numFmtId="0" fontId="6" fillId="0" borderId="0" xfId="8" applyFont="1" applyAlignment="1" applyProtection="1">
      <alignment horizontal="center" wrapText="1"/>
    </xf>
    <xf numFmtId="0" fontId="10" fillId="0" borderId="4" xfId="8" applyFont="1" applyBorder="1" applyAlignment="1" applyProtection="1">
      <alignment horizontal="center" vertical="top" wrapText="1"/>
    </xf>
    <xf numFmtId="170" fontId="8" fillId="0" borderId="4" xfId="0" applyNumberFormat="1" applyFont="1" applyBorder="1" applyAlignment="1" applyProtection="1">
      <alignment horizontal="center" vertical="center"/>
    </xf>
    <xf numFmtId="0" fontId="8" fillId="0" borderId="4" xfId="8" applyFont="1" applyBorder="1" applyAlignment="1" applyProtection="1">
      <alignment horizontal="center" vertical="top" wrapText="1"/>
    </xf>
    <xf numFmtId="0" fontId="10" fillId="0" borderId="5" xfId="8" applyFont="1" applyBorder="1" applyAlignment="1" applyProtection="1">
      <alignment horizontal="center" vertical="top" wrapText="1"/>
    </xf>
    <xf numFmtId="0" fontId="8" fillId="0" borderId="11" xfId="8" applyFont="1" applyBorder="1" applyAlignment="1" applyProtection="1">
      <alignment horizontal="center" wrapText="1"/>
    </xf>
    <xf numFmtId="0" fontId="8" fillId="0" borderId="5" xfId="8" applyFont="1" applyBorder="1" applyAlignment="1" applyProtection="1">
      <alignment horizontal="center" vertical="center"/>
    </xf>
    <xf numFmtId="164" fontId="8" fillId="0" borderId="4" xfId="8" applyNumberFormat="1" applyFont="1" applyBorder="1" applyAlignment="1" applyProtection="1">
      <alignment horizontal="center" vertical="center" wrapText="1"/>
    </xf>
    <xf numFmtId="0" fontId="8" fillId="0" borderId="4" xfId="8" applyFont="1" applyBorder="1" applyAlignment="1" applyProtection="1">
      <alignment horizontal="center" vertical="center" wrapText="1"/>
    </xf>
    <xf numFmtId="0" fontId="8" fillId="0" borderId="4" xfId="8" applyFont="1" applyBorder="1" applyAlignment="1" applyProtection="1">
      <alignment horizontal="center" vertical="center"/>
    </xf>
    <xf numFmtId="164" fontId="10" fillId="0" borderId="5" xfId="8" applyNumberFormat="1" applyFont="1" applyBorder="1" applyAlignment="1" applyProtection="1">
      <alignment horizontal="center" vertical="center" wrapText="1"/>
    </xf>
    <xf numFmtId="165" fontId="10" fillId="0" borderId="4" xfId="0" applyNumberFormat="1" applyFont="1" applyBorder="1" applyAlignment="1" applyProtection="1">
      <alignment horizontal="left" vertical="center" wrapText="1"/>
    </xf>
    <xf numFmtId="164" fontId="10" fillId="0" borderId="4" xfId="8" applyNumberFormat="1" applyFont="1" applyBorder="1" applyAlignment="1" applyProtection="1">
      <alignment horizontal="center" vertical="center" wrapText="1"/>
    </xf>
    <xf numFmtId="0" fontId="8" fillId="0" borderId="4" xfId="8" applyFont="1" applyBorder="1" applyAlignment="1" applyProtection="1">
      <alignment horizontal="left" vertical="center" wrapText="1"/>
    </xf>
    <xf numFmtId="0" fontId="2" fillId="0" borderId="0" xfId="8" applyFont="1" applyAlignment="1" applyProtection="1"/>
    <xf numFmtId="0" fontId="9" fillId="0" borderId="5" xfId="0" applyFont="1" applyBorder="1" applyAlignment="1" applyProtection="1">
      <alignment horizontal="left" vertical="top" wrapText="1"/>
    </xf>
    <xf numFmtId="169" fontId="9" fillId="0" borderId="0" xfId="0" applyNumberFormat="1" applyFont="1" applyFill="1" applyBorder="1" applyAlignment="1" applyProtection="1">
      <alignment horizontal="left" vertical="top" wrapText="1"/>
    </xf>
    <xf numFmtId="164" fontId="8" fillId="0" borderId="4" xfId="8" applyNumberFormat="1" applyFont="1" applyBorder="1" applyAlignment="1" applyProtection="1">
      <alignment horizontal="center" vertical="top" wrapText="1"/>
    </xf>
    <xf numFmtId="164" fontId="10" fillId="0" borderId="4" xfId="8" applyNumberFormat="1" applyFont="1" applyBorder="1" applyAlignment="1" applyProtection="1">
      <alignment horizontal="center" vertical="top" wrapText="1"/>
    </xf>
    <xf numFmtId="0" fontId="11" fillId="0" borderId="4" xfId="0" applyFont="1" applyBorder="1" applyAlignment="1" applyProtection="1">
      <alignment vertical="top" wrapText="1"/>
    </xf>
    <xf numFmtId="0" fontId="8" fillId="0" borderId="5" xfId="8" applyFont="1" applyBorder="1" applyAlignment="1" applyProtection="1">
      <alignment horizontal="center" vertical="center"/>
    </xf>
    <xf numFmtId="0" fontId="8" fillId="0" borderId="6" xfId="8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left" vertical="top" wrapText="1"/>
    </xf>
    <xf numFmtId="0" fontId="11" fillId="0" borderId="9" xfId="0" applyFont="1" applyBorder="1" applyAlignment="1" applyProtection="1">
      <alignment horizontal="left" vertical="top" wrapText="1"/>
    </xf>
    <xf numFmtId="0" fontId="8" fillId="0" borderId="4" xfId="8" applyFont="1" applyBorder="1" applyAlignment="1" applyProtection="1">
      <alignment horizontal="center" vertical="center" wrapText="1"/>
    </xf>
    <xf numFmtId="0" fontId="8" fillId="0" borderId="8" xfId="8" applyFont="1" applyBorder="1" applyAlignment="1" applyProtection="1">
      <alignment horizontal="center" vertical="center" wrapText="1"/>
    </xf>
    <xf numFmtId="0" fontId="8" fillId="0" borderId="4" xfId="8" applyFont="1" applyBorder="1" applyAlignment="1" applyProtection="1">
      <alignment horizontal="center" vertical="center"/>
    </xf>
    <xf numFmtId="0" fontId="8" fillId="0" borderId="2" xfId="8" applyFont="1" applyBorder="1" applyAlignment="1" applyProtection="1">
      <alignment horizontal="center" vertical="center"/>
    </xf>
    <xf numFmtId="0" fontId="8" fillId="0" borderId="4" xfId="8" applyFont="1" applyBorder="1" applyAlignment="1" applyProtection="1">
      <alignment horizontal="left" vertical="center" wrapText="1"/>
    </xf>
    <xf numFmtId="0" fontId="9" fillId="0" borderId="5" xfId="0" applyFont="1" applyBorder="1" applyAlignment="1" applyProtection="1">
      <alignment horizontal="left" vertical="top" wrapText="1"/>
    </xf>
    <xf numFmtId="0" fontId="9" fillId="0" borderId="9" xfId="0" applyFont="1" applyBorder="1" applyAlignment="1" applyProtection="1">
      <alignment horizontal="left" vertical="top" wrapText="1"/>
    </xf>
    <xf numFmtId="0" fontId="9" fillId="0" borderId="10" xfId="0" applyFont="1" applyBorder="1" applyAlignment="1" applyProtection="1">
      <alignment horizontal="left" vertical="top" wrapText="1"/>
    </xf>
    <xf numFmtId="0" fontId="9" fillId="0" borderId="11" xfId="0" applyFont="1" applyBorder="1" applyAlignment="1" applyProtection="1">
      <alignment horizontal="left" vertical="center" wrapText="1"/>
    </xf>
    <xf numFmtId="0" fontId="6" fillId="0" borderId="0" xfId="8" applyFont="1" applyAlignment="1" applyProtection="1">
      <alignment horizontal="left" vertical="center" wrapText="1"/>
    </xf>
    <xf numFmtId="0" fontId="8" fillId="0" borderId="5" xfId="8" applyFont="1" applyBorder="1" applyAlignment="1" applyProtection="1">
      <alignment horizontal="left" vertical="center" wrapText="1"/>
    </xf>
    <xf numFmtId="0" fontId="8" fillId="0" borderId="9" xfId="8" applyFont="1" applyBorder="1" applyAlignment="1" applyProtection="1">
      <alignment horizontal="left" vertical="center" wrapText="1"/>
    </xf>
    <xf numFmtId="0" fontId="8" fillId="0" borderId="10" xfId="8" applyFont="1" applyBorder="1" applyAlignment="1" applyProtection="1">
      <alignment horizontal="left" vertical="center" wrapText="1"/>
    </xf>
    <xf numFmtId="0" fontId="8" fillId="0" borderId="5" xfId="8" applyFont="1" applyBorder="1" applyAlignment="1" applyProtection="1">
      <alignment horizontal="center" vertical="center" wrapText="1"/>
    </xf>
    <xf numFmtId="0" fontId="8" fillId="0" borderId="10" xfId="8" applyFont="1" applyBorder="1" applyAlignment="1" applyProtection="1">
      <alignment horizontal="center" vertical="center" wrapText="1"/>
    </xf>
    <xf numFmtId="165" fontId="6" fillId="0" borderId="0" xfId="0" applyNumberFormat="1" applyFont="1" applyBorder="1" applyAlignment="1" applyProtection="1">
      <alignment horizontal="left" vertical="center" wrapText="1"/>
    </xf>
    <xf numFmtId="169" fontId="6" fillId="0" borderId="0" xfId="0" applyNumberFormat="1" applyFont="1" applyBorder="1" applyAlignment="1" applyProtection="1">
      <alignment horizontal="right" vertical="center"/>
    </xf>
    <xf numFmtId="0" fontId="6" fillId="0" borderId="0" xfId="8" applyFont="1" applyAlignment="1" applyProtection="1">
      <alignment horizontal="center" wrapText="1"/>
    </xf>
    <xf numFmtId="0" fontId="9" fillId="0" borderId="5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8" fillId="0" borderId="9" xfId="8" applyFont="1" applyBorder="1" applyAlignment="1" applyProtection="1">
      <alignment horizontal="center" vertical="center"/>
    </xf>
    <xf numFmtId="0" fontId="8" fillId="0" borderId="10" xfId="8" applyFont="1" applyBorder="1" applyAlignment="1" applyProtection="1">
      <alignment horizontal="center" vertical="center"/>
    </xf>
    <xf numFmtId="0" fontId="6" fillId="0" borderId="0" xfId="8" applyFont="1" applyAlignment="1" applyProtection="1">
      <alignment horizontal="center" vertical="top" wrapText="1"/>
    </xf>
    <xf numFmtId="0" fontId="6" fillId="0" borderId="0" xfId="8" applyFont="1" applyBorder="1" applyAlignment="1" applyProtection="1">
      <alignment horizontal="center" vertical="center" wrapText="1"/>
    </xf>
    <xf numFmtId="0" fontId="8" fillId="0" borderId="7" xfId="8" applyFont="1" applyBorder="1" applyAlignment="1" applyProtection="1">
      <alignment horizontal="center" vertical="center" wrapText="1"/>
    </xf>
    <xf numFmtId="49" fontId="8" fillId="0" borderId="3" xfId="7" applyNumberFormat="1" applyFont="1" applyBorder="1" applyAlignment="1" applyProtection="1">
      <alignment horizontal="center" vertical="center" wrapText="1"/>
    </xf>
    <xf numFmtId="49" fontId="8" fillId="0" borderId="1" xfId="7" applyNumberFormat="1" applyFont="1" applyBorder="1" applyAlignment="1" applyProtection="1">
      <alignment horizontal="center" vertical="center" wrapText="1"/>
    </xf>
    <xf numFmtId="49" fontId="8" fillId="0" borderId="2" xfId="7" applyNumberFormat="1" applyFont="1" applyBorder="1" applyAlignment="1" applyProtection="1">
      <alignment horizontal="center" vertical="center" wrapText="1"/>
    </xf>
  </cellXfs>
  <cellStyles count="11">
    <cellStyle name="Обычный" xfId="0" builtinId="0"/>
    <cellStyle name="Обычный 13" xfId="1"/>
    <cellStyle name="Обычный 13 2" xfId="2"/>
    <cellStyle name="Обычный 14" xfId="3"/>
    <cellStyle name="Обычный 14 2" xfId="4"/>
    <cellStyle name="Обычный 3" xfId="5"/>
    <cellStyle name="Обычный 4" xfId="6"/>
    <cellStyle name="Обычный 5" xfId="9"/>
    <cellStyle name="Обычный_3-РЕМОНТ_МОСТОВ на 2011год" xfId="7"/>
    <cellStyle name="Стиль 1" xfId="8"/>
    <cellStyle name="Стиль 1 2" xfId="1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EB78FD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E302"/>
  <sheetViews>
    <sheetView tabSelected="1" view="pageBreakPreview" zoomScale="75" zoomScaleNormal="75" zoomScaleSheetLayoutView="75" zoomScalePageLayoutView="57" workbookViewId="0">
      <selection activeCell="A5" sqref="A5:K5"/>
    </sheetView>
  </sheetViews>
  <sheetFormatPr defaultColWidth="9.140625" defaultRowHeight="16.5"/>
  <cols>
    <col min="1" max="1" width="7.140625" style="1" customWidth="1"/>
    <col min="2" max="2" width="82.28515625" style="2" customWidth="1"/>
    <col min="3" max="3" width="12.28515625" style="2" customWidth="1"/>
    <col min="4" max="4" width="23.28515625" style="2" customWidth="1"/>
    <col min="5" max="5" width="22" style="2" customWidth="1"/>
    <col min="6" max="6" width="23.5703125" style="2" customWidth="1"/>
    <col min="7" max="7" width="20.5703125" style="2" customWidth="1"/>
    <col min="8" max="8" width="24.140625" style="2" customWidth="1"/>
    <col min="9" max="9" width="20.140625" style="2" customWidth="1"/>
    <col min="10" max="10" width="25.5703125" style="2" customWidth="1"/>
    <col min="11" max="11" width="20.140625" style="2" customWidth="1"/>
    <col min="12" max="12" width="26.140625" style="2" customWidth="1"/>
    <col min="13" max="13" width="27" style="2" customWidth="1"/>
    <col min="14" max="14" width="14.7109375" style="2" customWidth="1"/>
    <col min="15" max="15" width="28.7109375" style="2" customWidth="1"/>
    <col min="16" max="16" width="11.140625" style="2" customWidth="1"/>
    <col min="17" max="17" width="42.28515625" style="2" customWidth="1"/>
    <col min="18" max="18" width="14.7109375" style="2" customWidth="1"/>
    <col min="19" max="27" width="9.140625" style="2"/>
    <col min="28" max="28" width="10.28515625" style="2" customWidth="1"/>
    <col min="29" max="16384" width="9.140625" style="2"/>
  </cols>
  <sheetData>
    <row r="1" spans="1:27" ht="124.5" customHeight="1">
      <c r="H1" s="115" t="s">
        <v>58</v>
      </c>
      <c r="I1" s="115"/>
      <c r="J1" s="115"/>
      <c r="K1" s="115"/>
    </row>
    <row r="2" spans="1:27" ht="21" customHeight="1"/>
    <row r="3" spans="1:27" s="4" customFormat="1" ht="94.5" customHeight="1">
      <c r="A3" s="3"/>
      <c r="E3" s="5"/>
      <c r="H3" s="121" t="s">
        <v>72</v>
      </c>
      <c r="I3" s="121"/>
      <c r="J3" s="121"/>
      <c r="K3" s="121"/>
      <c r="L3" s="6"/>
      <c r="M3" s="7"/>
      <c r="N3" s="7"/>
      <c r="O3" s="7"/>
      <c r="P3" s="7"/>
      <c r="Q3" s="7"/>
    </row>
    <row r="4" spans="1:27" s="4" customFormat="1" ht="26.25" customHeight="1">
      <c r="A4" s="3"/>
      <c r="E4" s="5"/>
      <c r="H4" s="74"/>
      <c r="I4" s="74"/>
      <c r="J4" s="74"/>
      <c r="K4" s="74"/>
      <c r="L4" s="6"/>
      <c r="M4" s="7"/>
      <c r="N4" s="7"/>
      <c r="O4" s="7"/>
      <c r="P4" s="7"/>
      <c r="Q4" s="7"/>
    </row>
    <row r="5" spans="1:27" s="4" customFormat="1" ht="30" customHeight="1">
      <c r="A5" s="122" t="s">
        <v>71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6" t="s">
        <v>9</v>
      </c>
      <c r="M5" s="8"/>
      <c r="N5" s="8"/>
    </row>
    <row r="6" spans="1:27" s="4" customFormat="1" ht="15.75" customHeight="1">
      <c r="A6" s="3"/>
      <c r="M6" s="88" t="s">
        <v>17</v>
      </c>
      <c r="N6" s="8"/>
    </row>
    <row r="7" spans="1:27" s="4" customFormat="1" ht="33.75" customHeight="1" thickBot="1">
      <c r="A7" s="124" t="s">
        <v>0</v>
      </c>
      <c r="B7" s="124" t="s">
        <v>1</v>
      </c>
      <c r="C7" s="124" t="s">
        <v>2</v>
      </c>
      <c r="D7" s="100" t="s">
        <v>3</v>
      </c>
      <c r="E7" s="100"/>
      <c r="F7" s="94" t="s">
        <v>49</v>
      </c>
      <c r="G7" s="119"/>
      <c r="H7" s="119"/>
      <c r="I7" s="119"/>
      <c r="J7" s="119"/>
      <c r="K7" s="120"/>
      <c r="L7" s="9"/>
      <c r="M7" s="10"/>
      <c r="N7" s="10"/>
      <c r="O7" s="11"/>
      <c r="P7" s="11"/>
      <c r="Q7" s="11"/>
      <c r="R7" s="11"/>
      <c r="S7" s="11"/>
      <c r="T7" s="11"/>
      <c r="U7" s="11"/>
      <c r="V7" s="11"/>
      <c r="W7" s="11"/>
    </row>
    <row r="8" spans="1:27" s="4" customFormat="1" ht="30" customHeight="1" thickBot="1">
      <c r="A8" s="125"/>
      <c r="B8" s="125"/>
      <c r="C8" s="125"/>
      <c r="D8" s="101"/>
      <c r="E8" s="101"/>
      <c r="F8" s="94" t="s">
        <v>6</v>
      </c>
      <c r="G8" s="94"/>
      <c r="H8" s="95" t="s">
        <v>7</v>
      </c>
      <c r="I8" s="94"/>
      <c r="J8" s="100" t="s">
        <v>53</v>
      </c>
      <c r="K8" s="100"/>
      <c r="L8" s="9"/>
      <c r="M8" s="10"/>
      <c r="N8" s="10"/>
      <c r="O8" s="11"/>
      <c r="P8" s="11"/>
      <c r="Q8" s="11"/>
      <c r="R8" s="11"/>
      <c r="S8" s="11"/>
      <c r="T8" s="11"/>
      <c r="U8" s="11"/>
      <c r="V8" s="11"/>
      <c r="W8" s="11"/>
    </row>
    <row r="9" spans="1:27" s="4" customFormat="1" ht="33.75" customHeight="1" thickBot="1">
      <c r="A9" s="125"/>
      <c r="B9" s="125"/>
      <c r="C9" s="125"/>
      <c r="D9" s="83" t="s">
        <v>8</v>
      </c>
      <c r="E9" s="123" t="s">
        <v>5</v>
      </c>
      <c r="F9" s="83" t="s">
        <v>8</v>
      </c>
      <c r="G9" s="123" t="s">
        <v>5</v>
      </c>
      <c r="H9" s="83" t="s">
        <v>8</v>
      </c>
      <c r="I9" s="123" t="s">
        <v>5</v>
      </c>
      <c r="J9" s="83" t="s">
        <v>8</v>
      </c>
      <c r="K9" s="98" t="s">
        <v>5</v>
      </c>
      <c r="L9" s="12"/>
      <c r="M9" s="10"/>
      <c r="N9" s="10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27" s="4" customFormat="1" ht="23.25" customHeight="1">
      <c r="A10" s="126"/>
      <c r="B10" s="126"/>
      <c r="C10" s="126"/>
      <c r="D10" s="83" t="s">
        <v>4</v>
      </c>
      <c r="E10" s="111"/>
      <c r="F10" s="83" t="s">
        <v>4</v>
      </c>
      <c r="G10" s="111"/>
      <c r="H10" s="83" t="s">
        <v>4</v>
      </c>
      <c r="I10" s="111"/>
      <c r="J10" s="83" t="s">
        <v>4</v>
      </c>
      <c r="K10" s="98"/>
      <c r="L10" s="12"/>
      <c r="M10" s="13"/>
      <c r="N10" s="10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spans="1:27" s="4" customFormat="1" ht="22.5" customHeight="1">
      <c r="A11" s="83">
        <v>1</v>
      </c>
      <c r="B11" s="83">
        <v>2</v>
      </c>
      <c r="C11" s="83">
        <v>3</v>
      </c>
      <c r="D11" s="83">
        <v>4</v>
      </c>
      <c r="E11" s="83">
        <v>5</v>
      </c>
      <c r="F11" s="83">
        <v>6</v>
      </c>
      <c r="G11" s="80">
        <v>7</v>
      </c>
      <c r="H11" s="83">
        <v>8</v>
      </c>
      <c r="I11" s="80">
        <v>9</v>
      </c>
      <c r="J11" s="83">
        <v>10</v>
      </c>
      <c r="K11" s="83">
        <v>11</v>
      </c>
      <c r="L11" s="9"/>
      <c r="M11" s="13"/>
      <c r="N11" s="10"/>
      <c r="O11" s="11"/>
      <c r="P11" s="11"/>
      <c r="Q11" s="11"/>
      <c r="R11" s="11"/>
      <c r="S11" s="11"/>
      <c r="T11" s="11"/>
      <c r="U11" s="11" t="s">
        <v>9</v>
      </c>
      <c r="V11" s="11"/>
      <c r="W11" s="11"/>
      <c r="X11" s="11"/>
      <c r="Y11" s="11"/>
      <c r="Z11" s="11"/>
      <c r="AA11" s="11"/>
    </row>
    <row r="12" spans="1:27" s="4" customFormat="1" ht="30.75" customHeight="1">
      <c r="A12" s="94" t="s">
        <v>10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20"/>
      <c r="L12" s="40"/>
      <c r="M12" s="41"/>
      <c r="N12" s="42"/>
      <c r="O12" s="43"/>
      <c r="P12" s="44"/>
      <c r="Q12" s="44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spans="1:27" s="4" customFormat="1" ht="33.75" customHeight="1">
      <c r="A13" s="77"/>
      <c r="B13" s="116" t="s">
        <v>59</v>
      </c>
      <c r="C13" s="117"/>
      <c r="D13" s="117"/>
      <c r="E13" s="117"/>
      <c r="F13" s="117"/>
      <c r="G13" s="117"/>
      <c r="H13" s="117"/>
      <c r="I13" s="117"/>
      <c r="J13" s="117"/>
      <c r="K13" s="118"/>
      <c r="L13" s="47" t="e">
        <f>#REF!+#REF!+#REF!</f>
        <v>#REF!</v>
      </c>
      <c r="M13" s="45" t="s">
        <v>9</v>
      </c>
      <c r="N13" s="42"/>
      <c r="O13" s="44"/>
      <c r="P13" s="44"/>
      <c r="Q13" s="43"/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spans="1:27" s="4" customFormat="1" ht="41.25" customHeight="1">
      <c r="A14" s="77"/>
      <c r="B14" s="103" t="s">
        <v>12</v>
      </c>
      <c r="C14" s="104"/>
      <c r="D14" s="104"/>
      <c r="E14" s="91">
        <f>G14+I14+K14</f>
        <v>3875376.1653100001</v>
      </c>
      <c r="F14" s="22"/>
      <c r="G14" s="91">
        <f>G15+G19+G36</f>
        <v>1482152.1653100001</v>
      </c>
      <c r="H14" s="22"/>
      <c r="I14" s="91">
        <f>I15+I19+I36</f>
        <v>1224402</v>
      </c>
      <c r="J14" s="22"/>
      <c r="K14" s="91">
        <f>K15+K19+K36</f>
        <v>1168822</v>
      </c>
      <c r="L14" s="47"/>
      <c r="M14" s="45"/>
      <c r="N14" s="42"/>
      <c r="O14" s="44"/>
      <c r="P14" s="44"/>
      <c r="Q14" s="43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27" s="4" customFormat="1" ht="41.25" customHeight="1">
      <c r="A15" s="77" t="s">
        <v>11</v>
      </c>
      <c r="B15" s="103" t="s">
        <v>60</v>
      </c>
      <c r="C15" s="104"/>
      <c r="D15" s="104"/>
      <c r="E15" s="91">
        <f>G15+I15+K15</f>
        <v>2898021</v>
      </c>
      <c r="F15" s="66"/>
      <c r="G15" s="91">
        <v>1004797</v>
      </c>
      <c r="H15" s="22"/>
      <c r="I15" s="91">
        <v>974402</v>
      </c>
      <c r="J15" s="22"/>
      <c r="K15" s="91">
        <v>918822</v>
      </c>
      <c r="L15" s="47"/>
      <c r="M15" s="45"/>
      <c r="N15" s="42"/>
      <c r="O15" s="44"/>
      <c r="P15" s="44"/>
      <c r="Q15" s="43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1:27" s="4" customFormat="1" ht="27" customHeight="1">
      <c r="A16" s="77"/>
      <c r="B16" s="96" t="s">
        <v>63</v>
      </c>
      <c r="C16" s="97"/>
      <c r="D16" s="22"/>
      <c r="E16" s="22"/>
      <c r="F16" s="66"/>
      <c r="G16" s="22"/>
      <c r="H16" s="22"/>
      <c r="I16" s="22"/>
      <c r="J16" s="22"/>
      <c r="K16" s="22"/>
      <c r="L16" s="47"/>
      <c r="M16" s="45"/>
      <c r="N16" s="42"/>
      <c r="O16" s="44"/>
      <c r="P16" s="44"/>
      <c r="Q16" s="43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7" s="4" customFormat="1" ht="60.75" customHeight="1">
      <c r="A17" s="77"/>
      <c r="B17" s="96" t="s">
        <v>64</v>
      </c>
      <c r="C17" s="97"/>
      <c r="D17" s="93"/>
      <c r="E17" s="92">
        <f>G17+I17+K17</f>
        <v>796521</v>
      </c>
      <c r="F17" s="66"/>
      <c r="G17" s="92">
        <v>258297</v>
      </c>
      <c r="H17" s="22"/>
      <c r="I17" s="92">
        <v>299402</v>
      </c>
      <c r="J17" s="22"/>
      <c r="K17" s="92">
        <v>238822</v>
      </c>
      <c r="L17" s="47"/>
      <c r="M17" s="45"/>
      <c r="N17" s="42"/>
      <c r="O17" s="44"/>
      <c r="P17" s="44"/>
      <c r="Q17" s="43"/>
      <c r="R17" s="11"/>
      <c r="S17" s="11"/>
      <c r="T17" s="11"/>
      <c r="U17" s="11"/>
      <c r="V17" s="11"/>
      <c r="W17" s="11"/>
      <c r="X17" s="11"/>
      <c r="Y17" s="11"/>
      <c r="Z17" s="11"/>
      <c r="AA17" s="11"/>
    </row>
    <row r="18" spans="1:27" s="21" customFormat="1" ht="37.5" customHeight="1">
      <c r="A18" s="77" t="s">
        <v>18</v>
      </c>
      <c r="B18" s="103" t="s">
        <v>61</v>
      </c>
      <c r="C18" s="104"/>
      <c r="D18" s="104"/>
      <c r="E18" s="104"/>
      <c r="F18" s="104"/>
      <c r="G18" s="104"/>
      <c r="H18" s="104"/>
      <c r="I18" s="104"/>
      <c r="J18" s="104"/>
      <c r="K18" s="105"/>
      <c r="L18" s="48"/>
      <c r="M18" s="49"/>
      <c r="N18" s="49"/>
      <c r="O18" s="49"/>
      <c r="P18" s="49"/>
      <c r="Q18" s="49"/>
      <c r="S18" s="21" t="s">
        <v>9</v>
      </c>
    </row>
    <row r="19" spans="1:27" s="21" customFormat="1" ht="26.25" customHeight="1">
      <c r="A19" s="79"/>
      <c r="B19" s="106" t="s">
        <v>12</v>
      </c>
      <c r="C19" s="106"/>
      <c r="D19" s="70"/>
      <c r="E19" s="70">
        <f>E27+E34</f>
        <v>302736.16531000001</v>
      </c>
      <c r="F19" s="70"/>
      <c r="G19" s="70">
        <f>G27+G34</f>
        <v>302736.16531000001</v>
      </c>
      <c r="H19" s="70"/>
      <c r="I19" s="73"/>
      <c r="J19" s="81"/>
      <c r="K19" s="81"/>
      <c r="L19" s="47">
        <f>F19+H19+J19</f>
        <v>0</v>
      </c>
      <c r="M19" s="50">
        <f>G19+I19+K19</f>
        <v>302736.16531000001</v>
      </c>
      <c r="N19" s="49"/>
      <c r="O19" s="50" t="e">
        <f>#REF!+G19+I19</f>
        <v>#REF!</v>
      </c>
      <c r="P19" s="49"/>
      <c r="Q19" s="49"/>
    </row>
    <row r="20" spans="1:27" s="21" customFormat="1" ht="28.5" customHeight="1">
      <c r="A20" s="98" t="s">
        <v>40</v>
      </c>
      <c r="B20" s="99"/>
      <c r="C20" s="23"/>
      <c r="D20" s="23"/>
      <c r="E20" s="23"/>
      <c r="F20" s="14"/>
      <c r="G20" s="24"/>
      <c r="H20" s="14"/>
      <c r="I20" s="24"/>
      <c r="J20" s="14"/>
      <c r="K20" s="14"/>
      <c r="L20" s="51"/>
      <c r="M20" s="49"/>
      <c r="N20" s="49"/>
      <c r="O20" s="49"/>
      <c r="P20" s="49"/>
      <c r="Q20" s="49"/>
    </row>
    <row r="21" spans="1:27" s="21" customFormat="1" ht="78" hidden="1" customHeight="1">
      <c r="A21" s="75">
        <v>2</v>
      </c>
      <c r="B21" s="19" t="s">
        <v>28</v>
      </c>
      <c r="C21" s="17" t="s">
        <v>18</v>
      </c>
      <c r="D21" s="23"/>
      <c r="E21" s="86"/>
      <c r="F21" s="14"/>
      <c r="G21" s="24"/>
      <c r="H21" s="14"/>
      <c r="I21" s="24"/>
      <c r="J21" s="14"/>
      <c r="K21" s="14"/>
      <c r="L21" s="51"/>
      <c r="M21" s="49"/>
      <c r="N21" s="49"/>
      <c r="O21" s="49"/>
      <c r="P21" s="49"/>
      <c r="Q21" s="49"/>
      <c r="R21" s="21" t="s">
        <v>15</v>
      </c>
    </row>
    <row r="22" spans="1:27" s="21" customFormat="1" ht="96" hidden="1" customHeight="1">
      <c r="A22" s="75">
        <v>3</v>
      </c>
      <c r="B22" s="19" t="s">
        <v>29</v>
      </c>
      <c r="C22" s="17" t="s">
        <v>18</v>
      </c>
      <c r="D22" s="23"/>
      <c r="E22" s="86"/>
      <c r="F22" s="14"/>
      <c r="G22" s="24"/>
      <c r="H22" s="14"/>
      <c r="I22" s="24"/>
      <c r="J22" s="14"/>
      <c r="K22" s="14"/>
      <c r="L22" s="51"/>
      <c r="M22" s="49"/>
      <c r="N22" s="49"/>
      <c r="O22" s="49"/>
      <c r="P22" s="49"/>
      <c r="Q22" s="49"/>
      <c r="W22" s="21" t="s">
        <v>24</v>
      </c>
    </row>
    <row r="23" spans="1:27" s="21" customFormat="1" ht="87.75" customHeight="1">
      <c r="A23" s="75">
        <v>1</v>
      </c>
      <c r="B23" s="19" t="s">
        <v>73</v>
      </c>
      <c r="C23" s="17" t="s">
        <v>14</v>
      </c>
      <c r="D23" s="18"/>
      <c r="E23" s="25">
        <v>112714.24314000001</v>
      </c>
      <c r="F23" s="18"/>
      <c r="G23" s="86">
        <f>E23</f>
        <v>112714.24314000001</v>
      </c>
      <c r="H23" s="18"/>
      <c r="I23" s="84"/>
      <c r="J23" s="86"/>
      <c r="K23" s="86"/>
      <c r="L23" s="46" t="s">
        <v>9</v>
      </c>
      <c r="M23" s="49"/>
      <c r="N23" s="49"/>
      <c r="O23" s="49"/>
      <c r="P23" s="49"/>
      <c r="Q23" s="49"/>
      <c r="S23" s="21" t="s">
        <v>15</v>
      </c>
      <c r="T23" s="21" t="s">
        <v>24</v>
      </c>
      <c r="Y23" s="21" t="s">
        <v>24</v>
      </c>
    </row>
    <row r="24" spans="1:27" s="21" customFormat="1" ht="43.5" customHeight="1">
      <c r="A24" s="75">
        <v>2</v>
      </c>
      <c r="B24" s="19" t="s">
        <v>62</v>
      </c>
      <c r="C24" s="17" t="s">
        <v>14</v>
      </c>
      <c r="D24" s="18"/>
      <c r="E24" s="25">
        <v>60781.286719999996</v>
      </c>
      <c r="F24" s="18"/>
      <c r="G24" s="86">
        <f>E24</f>
        <v>60781.286719999996</v>
      </c>
      <c r="H24" s="86"/>
      <c r="I24" s="84"/>
      <c r="J24" s="86"/>
      <c r="K24" s="86"/>
      <c r="L24" s="46"/>
      <c r="M24" s="49"/>
      <c r="N24" s="49"/>
      <c r="O24" s="49"/>
      <c r="P24" s="49"/>
      <c r="Q24" s="49"/>
    </row>
    <row r="25" spans="1:27" s="21" customFormat="1" ht="61.5" customHeight="1">
      <c r="A25" s="75">
        <v>3</v>
      </c>
      <c r="B25" s="19" t="s">
        <v>74</v>
      </c>
      <c r="C25" s="17" t="s">
        <v>14</v>
      </c>
      <c r="D25" s="18"/>
      <c r="E25" s="25">
        <v>19705.115280000002</v>
      </c>
      <c r="F25" s="18"/>
      <c r="G25" s="86">
        <f>E25</f>
        <v>19705.115280000002</v>
      </c>
      <c r="H25" s="86"/>
      <c r="I25" s="84"/>
      <c r="J25" s="86"/>
      <c r="K25" s="86"/>
      <c r="L25" s="46"/>
      <c r="M25" s="49"/>
      <c r="N25" s="49"/>
      <c r="O25" s="49"/>
      <c r="P25" s="49"/>
      <c r="Q25" s="49"/>
    </row>
    <row r="26" spans="1:27" s="21" customFormat="1" ht="48" customHeight="1">
      <c r="A26" s="75">
        <v>4</v>
      </c>
      <c r="B26" s="19" t="s">
        <v>30</v>
      </c>
      <c r="C26" s="17" t="s">
        <v>14</v>
      </c>
      <c r="D26" s="18"/>
      <c r="E26" s="25">
        <v>59918.302190000002</v>
      </c>
      <c r="F26" s="18"/>
      <c r="G26" s="86">
        <f>E26</f>
        <v>59918.302190000002</v>
      </c>
      <c r="H26" s="86"/>
      <c r="I26" s="84"/>
      <c r="J26" s="86"/>
      <c r="K26" s="86"/>
      <c r="L26" s="46"/>
      <c r="M26" s="49"/>
      <c r="N26" s="49"/>
      <c r="O26" s="49"/>
      <c r="P26" s="49"/>
      <c r="Q26" s="49"/>
    </row>
    <row r="27" spans="1:27" s="21" customFormat="1" ht="30.75" customHeight="1">
      <c r="A27" s="108" t="s">
        <v>41</v>
      </c>
      <c r="B27" s="109"/>
      <c r="C27" s="110"/>
      <c r="D27" s="81"/>
      <c r="E27" s="81">
        <f>SUM(E23:E26)</f>
        <v>253118.94733</v>
      </c>
      <c r="F27" s="81"/>
      <c r="G27" s="81">
        <f>SUM(G23:G26)</f>
        <v>253118.94733</v>
      </c>
      <c r="H27" s="81"/>
      <c r="I27" s="15">
        <f>SUM(I23:I26)</f>
        <v>0</v>
      </c>
      <c r="J27" s="81"/>
      <c r="K27" s="81"/>
      <c r="L27" s="47"/>
      <c r="M27" s="49"/>
      <c r="N27" s="49"/>
      <c r="O27" s="49"/>
      <c r="P27" s="49"/>
      <c r="Q27" s="49"/>
    </row>
    <row r="28" spans="1:27" s="21" customFormat="1" ht="31.5" hidden="1" customHeight="1">
      <c r="A28" s="111" t="s">
        <v>42</v>
      </c>
      <c r="B28" s="112"/>
      <c r="C28" s="17"/>
      <c r="D28" s="23"/>
      <c r="E28" s="81"/>
      <c r="F28" s="81"/>
      <c r="G28" s="15"/>
      <c r="H28" s="81"/>
      <c r="I28" s="15"/>
      <c r="J28" s="81"/>
      <c r="K28" s="81"/>
      <c r="L28" s="47"/>
      <c r="M28" s="49"/>
      <c r="N28" s="49"/>
      <c r="O28" s="49"/>
      <c r="P28" s="49"/>
      <c r="Q28" s="49"/>
    </row>
    <row r="29" spans="1:27" s="21" customFormat="1" ht="54.75" hidden="1" customHeight="1">
      <c r="A29" s="75">
        <v>14</v>
      </c>
      <c r="B29" s="19" t="s">
        <v>31</v>
      </c>
      <c r="C29" s="17"/>
      <c r="D29" s="18"/>
      <c r="E29" s="86"/>
      <c r="F29" s="26"/>
      <c r="G29" s="84"/>
      <c r="H29" s="81"/>
      <c r="I29" s="15"/>
      <c r="J29" s="81"/>
      <c r="K29" s="81"/>
      <c r="L29" s="47"/>
      <c r="M29" s="49"/>
      <c r="N29" s="49"/>
      <c r="O29" s="49"/>
      <c r="P29" s="49"/>
      <c r="Q29" s="49"/>
    </row>
    <row r="30" spans="1:27" s="21" customFormat="1" ht="39.75" hidden="1" customHeight="1">
      <c r="A30" s="108" t="s">
        <v>43</v>
      </c>
      <c r="B30" s="109"/>
      <c r="C30" s="110"/>
      <c r="D30" s="81">
        <f>D29</f>
        <v>0</v>
      </c>
      <c r="E30" s="81">
        <f>E29</f>
        <v>0</v>
      </c>
      <c r="F30" s="81"/>
      <c r="G30" s="15"/>
      <c r="H30" s="81"/>
      <c r="I30" s="15"/>
      <c r="J30" s="81"/>
      <c r="K30" s="81"/>
      <c r="L30" s="47"/>
      <c r="M30" s="49"/>
      <c r="N30" s="49"/>
      <c r="O30" s="49"/>
      <c r="P30" s="49"/>
      <c r="Q30" s="49"/>
    </row>
    <row r="31" spans="1:27" s="21" customFormat="1" ht="26.25" customHeight="1">
      <c r="A31" s="98" t="s">
        <v>25</v>
      </c>
      <c r="B31" s="99"/>
      <c r="C31" s="82"/>
      <c r="D31" s="23"/>
      <c r="E31" s="81"/>
      <c r="F31" s="14"/>
      <c r="G31" s="14"/>
      <c r="H31" s="14"/>
      <c r="I31" s="24"/>
      <c r="J31" s="14"/>
      <c r="K31" s="14"/>
      <c r="L31" s="51"/>
      <c r="M31" s="49"/>
      <c r="N31" s="49"/>
      <c r="O31" s="49"/>
      <c r="P31" s="49"/>
      <c r="Q31" s="49"/>
    </row>
    <row r="32" spans="1:27" s="21" customFormat="1" ht="52.5" customHeight="1">
      <c r="A32" s="78">
        <v>4</v>
      </c>
      <c r="B32" s="27" t="s">
        <v>75</v>
      </c>
      <c r="C32" s="17" t="s">
        <v>18</v>
      </c>
      <c r="D32" s="23"/>
      <c r="E32" s="86">
        <v>27617.217980000001</v>
      </c>
      <c r="F32" s="14"/>
      <c r="G32" s="86">
        <f>E32</f>
        <v>27617.217980000001</v>
      </c>
      <c r="H32" s="14"/>
      <c r="I32" s="24"/>
      <c r="J32" s="14"/>
      <c r="K32" s="14"/>
      <c r="L32" s="51"/>
      <c r="M32" s="49"/>
      <c r="N32" s="49"/>
      <c r="O32" s="49"/>
      <c r="P32" s="49"/>
      <c r="Q32" s="49"/>
    </row>
    <row r="33" spans="1:19" s="21" customFormat="1" ht="60.75" customHeight="1">
      <c r="A33" s="78">
        <v>5</v>
      </c>
      <c r="B33" s="27" t="s">
        <v>50</v>
      </c>
      <c r="C33" s="17" t="s">
        <v>18</v>
      </c>
      <c r="D33" s="23"/>
      <c r="E33" s="86">
        <v>22000</v>
      </c>
      <c r="F33" s="14"/>
      <c r="G33" s="86">
        <f>E33</f>
        <v>22000</v>
      </c>
      <c r="H33" s="14"/>
      <c r="I33" s="24"/>
      <c r="J33" s="14"/>
      <c r="K33" s="14"/>
      <c r="L33" s="51"/>
      <c r="M33" s="49"/>
      <c r="N33" s="49"/>
      <c r="O33" s="49"/>
      <c r="P33" s="49"/>
      <c r="Q33" s="49"/>
    </row>
    <row r="34" spans="1:19" s="21" customFormat="1" ht="31.5" customHeight="1">
      <c r="A34" s="102" t="s">
        <v>26</v>
      </c>
      <c r="B34" s="102"/>
      <c r="C34" s="102"/>
      <c r="D34" s="23"/>
      <c r="E34" s="81">
        <f>SUM(E32:E33)</f>
        <v>49617.217980000001</v>
      </c>
      <c r="F34" s="14"/>
      <c r="G34" s="81">
        <f>SUM(G32:G33)</f>
        <v>49617.217980000001</v>
      </c>
      <c r="H34" s="14"/>
      <c r="I34" s="14"/>
      <c r="J34" s="14"/>
      <c r="K34" s="14"/>
      <c r="L34" s="51"/>
      <c r="M34" s="49"/>
      <c r="N34" s="49"/>
      <c r="O34" s="49"/>
      <c r="P34" s="49"/>
      <c r="Q34" s="49"/>
    </row>
    <row r="35" spans="1:19" s="28" customFormat="1" ht="29.25" customHeight="1">
      <c r="A35" s="77" t="s">
        <v>16</v>
      </c>
      <c r="B35" s="103" t="s">
        <v>70</v>
      </c>
      <c r="C35" s="104"/>
      <c r="D35" s="104"/>
      <c r="E35" s="104"/>
      <c r="F35" s="104"/>
      <c r="G35" s="104"/>
      <c r="H35" s="104"/>
      <c r="I35" s="105"/>
      <c r="J35" s="66"/>
      <c r="K35" s="66"/>
      <c r="L35" s="48"/>
      <c r="M35" s="52"/>
      <c r="N35" s="52"/>
      <c r="O35" s="52"/>
      <c r="P35" s="52"/>
      <c r="Q35" s="52"/>
    </row>
    <row r="36" spans="1:19" s="28" customFormat="1" ht="33.75" customHeight="1">
      <c r="A36" s="79"/>
      <c r="B36" s="106" t="s">
        <v>12</v>
      </c>
      <c r="C36" s="106"/>
      <c r="D36" s="69">
        <f t="shared" ref="D36:K36" si="0">SUM(D38:D76)</f>
        <v>111.3</v>
      </c>
      <c r="E36" s="69">
        <f t="shared" si="0"/>
        <v>674619</v>
      </c>
      <c r="F36" s="69">
        <f t="shared" si="0"/>
        <v>29.099999999999998</v>
      </c>
      <c r="G36" s="69">
        <f t="shared" si="0"/>
        <v>174619</v>
      </c>
      <c r="H36" s="69">
        <f t="shared" si="0"/>
        <v>51.800000000000004</v>
      </c>
      <c r="I36" s="72">
        <f t="shared" si="0"/>
        <v>250000</v>
      </c>
      <c r="J36" s="20">
        <f t="shared" si="0"/>
        <v>30.4</v>
      </c>
      <c r="K36" s="20">
        <f t="shared" si="0"/>
        <v>250000</v>
      </c>
      <c r="L36" s="53">
        <f>F36+H36+J36</f>
        <v>111.30000000000001</v>
      </c>
      <c r="M36" s="67">
        <f>G36+I36+K36</f>
        <v>674619</v>
      </c>
      <c r="N36" s="52"/>
      <c r="O36" s="68" t="e">
        <f>#REF!+G36+I36</f>
        <v>#REF!</v>
      </c>
      <c r="P36" s="52"/>
      <c r="Q36" s="52"/>
    </row>
    <row r="37" spans="1:19" s="28" customFormat="1" ht="28.5" customHeight="1">
      <c r="A37" s="98" t="s">
        <v>13</v>
      </c>
      <c r="B37" s="99"/>
      <c r="C37" s="22"/>
      <c r="D37" s="20"/>
      <c r="E37" s="29"/>
      <c r="F37" s="22"/>
      <c r="G37" s="89"/>
      <c r="H37" s="22"/>
      <c r="I37" s="89"/>
      <c r="J37" s="22"/>
      <c r="K37" s="22"/>
      <c r="L37" s="90"/>
      <c r="M37" s="67"/>
      <c r="N37" s="52"/>
      <c r="O37" s="52"/>
      <c r="P37" s="52"/>
      <c r="Q37" s="52"/>
    </row>
    <row r="38" spans="1:19" s="28" customFormat="1" ht="67.5" customHeight="1">
      <c r="A38" s="78">
        <v>1</v>
      </c>
      <c r="B38" s="30" t="s">
        <v>76</v>
      </c>
      <c r="C38" s="17" t="s">
        <v>14</v>
      </c>
      <c r="D38" s="18">
        <v>11.3</v>
      </c>
      <c r="E38" s="31">
        <v>56000</v>
      </c>
      <c r="F38" s="18"/>
      <c r="G38" s="32"/>
      <c r="H38" s="36">
        <f>D38</f>
        <v>11.3</v>
      </c>
      <c r="I38" s="32">
        <f>E38</f>
        <v>56000</v>
      </c>
      <c r="J38" s="31"/>
      <c r="K38" s="31"/>
      <c r="L38" s="55"/>
      <c r="M38" s="52"/>
      <c r="N38" s="52"/>
      <c r="O38" s="52"/>
      <c r="P38" s="52"/>
      <c r="Q38" s="52"/>
      <c r="S38" s="28" t="s">
        <v>24</v>
      </c>
    </row>
    <row r="39" spans="1:19" s="28" customFormat="1" ht="27" customHeight="1">
      <c r="A39" s="98" t="s">
        <v>40</v>
      </c>
      <c r="B39" s="99"/>
      <c r="C39" s="87"/>
      <c r="D39" s="18"/>
      <c r="E39" s="31"/>
      <c r="F39" s="33"/>
      <c r="G39" s="34"/>
      <c r="H39" s="35"/>
      <c r="I39" s="34"/>
      <c r="J39" s="35"/>
      <c r="K39" s="35"/>
      <c r="L39" s="56"/>
      <c r="M39" s="52"/>
      <c r="N39" s="52"/>
      <c r="O39" s="52"/>
      <c r="P39" s="52"/>
      <c r="Q39" s="52"/>
    </row>
    <row r="40" spans="1:19" s="28" customFormat="1" ht="83.25" hidden="1" customHeight="1">
      <c r="A40" s="78">
        <v>2</v>
      </c>
      <c r="B40" s="30" t="s">
        <v>32</v>
      </c>
      <c r="C40" s="17" t="s">
        <v>14</v>
      </c>
      <c r="D40" s="18"/>
      <c r="E40" s="31"/>
      <c r="F40" s="18"/>
      <c r="G40" s="32"/>
      <c r="H40" s="31"/>
      <c r="I40" s="32"/>
      <c r="J40" s="31"/>
      <c r="K40" s="31"/>
      <c r="L40" s="55"/>
      <c r="M40" s="52"/>
      <c r="N40" s="52"/>
      <c r="O40" s="52"/>
      <c r="P40" s="52"/>
      <c r="Q40" s="52"/>
    </row>
    <row r="41" spans="1:19" s="28" customFormat="1" ht="74.25" hidden="1" customHeight="1">
      <c r="A41" s="78">
        <v>3</v>
      </c>
      <c r="B41" s="30" t="s">
        <v>39</v>
      </c>
      <c r="C41" s="17" t="s">
        <v>14</v>
      </c>
      <c r="D41" s="18"/>
      <c r="E41" s="31"/>
      <c r="F41" s="18"/>
      <c r="G41" s="32"/>
      <c r="H41" s="31"/>
      <c r="I41" s="32"/>
      <c r="J41" s="31"/>
      <c r="K41" s="31"/>
      <c r="L41" s="55"/>
      <c r="M41" s="52"/>
      <c r="N41" s="52"/>
      <c r="O41" s="52"/>
      <c r="P41" s="52"/>
      <c r="Q41" s="52"/>
    </row>
    <row r="42" spans="1:19" s="28" customFormat="1" ht="24.75" customHeight="1">
      <c r="A42" s="78">
        <v>2</v>
      </c>
      <c r="B42" s="30" t="s">
        <v>65</v>
      </c>
      <c r="C42" s="17" t="s">
        <v>14</v>
      </c>
      <c r="D42" s="18">
        <v>5.0999999999999996</v>
      </c>
      <c r="E42" s="31">
        <f>18000+5000</f>
        <v>23000</v>
      </c>
      <c r="F42" s="18">
        <f>D42</f>
        <v>5.0999999999999996</v>
      </c>
      <c r="G42" s="32">
        <f>E42</f>
        <v>23000</v>
      </c>
      <c r="H42" s="35"/>
      <c r="I42" s="34"/>
      <c r="J42" s="35"/>
      <c r="K42" s="35"/>
      <c r="L42" s="56"/>
      <c r="M42" s="52"/>
      <c r="N42" s="52"/>
      <c r="O42" s="52"/>
      <c r="P42" s="52"/>
      <c r="Q42" s="52"/>
    </row>
    <row r="43" spans="1:19" s="28" customFormat="1" ht="33" hidden="1" customHeight="1">
      <c r="A43" s="98" t="s">
        <v>19</v>
      </c>
      <c r="B43" s="99"/>
      <c r="C43" s="87"/>
      <c r="D43" s="18"/>
      <c r="E43" s="31"/>
      <c r="F43" s="33"/>
      <c r="G43" s="34"/>
      <c r="H43" s="35"/>
      <c r="I43" s="34"/>
      <c r="J43" s="35"/>
      <c r="K43" s="35"/>
      <c r="L43" s="56"/>
      <c r="M43" s="52"/>
      <c r="N43" s="52"/>
      <c r="O43" s="52"/>
      <c r="P43" s="52"/>
      <c r="Q43" s="52"/>
    </row>
    <row r="44" spans="1:19" s="28" customFormat="1" ht="72.75" hidden="1" customHeight="1">
      <c r="A44" s="78">
        <v>5</v>
      </c>
      <c r="B44" s="30" t="s">
        <v>33</v>
      </c>
      <c r="C44" s="17" t="s">
        <v>14</v>
      </c>
      <c r="D44" s="18"/>
      <c r="E44" s="31"/>
      <c r="F44" s="18"/>
      <c r="G44" s="32"/>
      <c r="H44" s="31"/>
      <c r="I44" s="32"/>
      <c r="J44" s="31"/>
      <c r="K44" s="31"/>
      <c r="L44" s="55"/>
      <c r="M44" s="52"/>
      <c r="N44" s="52"/>
      <c r="O44" s="57"/>
      <c r="P44" s="52"/>
      <c r="Q44" s="52"/>
    </row>
    <row r="45" spans="1:19" s="28" customFormat="1" ht="25.5" customHeight="1">
      <c r="A45" s="98" t="s">
        <v>20</v>
      </c>
      <c r="B45" s="98"/>
      <c r="C45" s="87"/>
      <c r="D45" s="18"/>
      <c r="E45" s="31"/>
      <c r="F45" s="33"/>
      <c r="G45" s="35"/>
      <c r="H45" s="35"/>
      <c r="I45" s="35"/>
      <c r="J45" s="35"/>
      <c r="K45" s="35"/>
      <c r="L45" s="56"/>
      <c r="M45" s="52"/>
      <c r="N45" s="52"/>
      <c r="O45" s="52"/>
      <c r="P45" s="52"/>
      <c r="Q45" s="52"/>
    </row>
    <row r="46" spans="1:19" s="28" customFormat="1" ht="46.5" customHeight="1">
      <c r="A46" s="75">
        <v>3</v>
      </c>
      <c r="B46" s="30" t="s">
        <v>34</v>
      </c>
      <c r="C46" s="17" t="s">
        <v>14</v>
      </c>
      <c r="D46" s="18">
        <v>1.7</v>
      </c>
      <c r="E46" s="31">
        <v>8500</v>
      </c>
      <c r="F46" s="18"/>
      <c r="G46" s="31"/>
      <c r="H46" s="36">
        <f>D46</f>
        <v>1.7</v>
      </c>
      <c r="I46" s="31">
        <f>E46</f>
        <v>8500</v>
      </c>
      <c r="J46" s="31"/>
      <c r="K46" s="31"/>
      <c r="L46" s="55"/>
      <c r="M46" s="52"/>
      <c r="N46" s="52"/>
      <c r="O46" s="52"/>
      <c r="P46" s="52"/>
      <c r="Q46" s="52"/>
    </row>
    <row r="47" spans="1:19" s="28" customFormat="1" ht="90" customHeight="1">
      <c r="A47" s="75">
        <v>4</v>
      </c>
      <c r="B47" s="85" t="s">
        <v>77</v>
      </c>
      <c r="C47" s="17" t="s">
        <v>14</v>
      </c>
      <c r="D47" s="18">
        <f>2.5+2+2.4+3.2</f>
        <v>10.100000000000001</v>
      </c>
      <c r="E47" s="31">
        <v>59500</v>
      </c>
      <c r="F47" s="18"/>
      <c r="G47" s="31"/>
      <c r="H47" s="36">
        <f>D47</f>
        <v>10.100000000000001</v>
      </c>
      <c r="I47" s="31">
        <f>E47</f>
        <v>59500</v>
      </c>
      <c r="J47" s="31"/>
      <c r="K47" s="31"/>
      <c r="L47" s="55"/>
      <c r="M47" s="52"/>
      <c r="N47" s="52"/>
      <c r="O47" s="52"/>
      <c r="P47" s="52"/>
      <c r="Q47" s="52"/>
    </row>
    <row r="48" spans="1:19" s="28" customFormat="1" ht="26.25" customHeight="1">
      <c r="A48" s="98" t="s">
        <v>21</v>
      </c>
      <c r="B48" s="99"/>
      <c r="C48" s="17"/>
      <c r="D48" s="18"/>
      <c r="E48" s="31"/>
      <c r="F48" s="18"/>
      <c r="G48" s="31"/>
      <c r="H48" s="36"/>
      <c r="I48" s="31"/>
      <c r="J48" s="31"/>
      <c r="K48" s="31"/>
      <c r="L48" s="55"/>
      <c r="M48" s="52"/>
      <c r="N48" s="52"/>
      <c r="O48" s="52"/>
      <c r="P48" s="52"/>
      <c r="Q48" s="52"/>
    </row>
    <row r="49" spans="1:31" s="28" customFormat="1" ht="26.25" customHeight="1">
      <c r="A49" s="75">
        <v>5</v>
      </c>
      <c r="B49" s="30" t="s">
        <v>57</v>
      </c>
      <c r="C49" s="17" t="s">
        <v>14</v>
      </c>
      <c r="D49" s="36">
        <v>2.4</v>
      </c>
      <c r="E49" s="31">
        <v>21400</v>
      </c>
      <c r="F49" s="18"/>
      <c r="G49" s="31"/>
      <c r="H49" s="36"/>
      <c r="I49" s="31"/>
      <c r="J49" s="36">
        <v>2.4</v>
      </c>
      <c r="K49" s="31">
        <v>21400</v>
      </c>
      <c r="L49" s="55"/>
      <c r="M49" s="52"/>
      <c r="N49" s="52"/>
      <c r="O49" s="52"/>
      <c r="P49" s="52"/>
      <c r="Q49" s="52"/>
    </row>
    <row r="50" spans="1:31" s="28" customFormat="1" ht="25.5" customHeight="1">
      <c r="A50" s="98" t="s">
        <v>51</v>
      </c>
      <c r="B50" s="98"/>
      <c r="C50" s="87"/>
      <c r="D50" s="18"/>
      <c r="E50" s="31"/>
      <c r="F50" s="33"/>
      <c r="G50" s="35"/>
      <c r="H50" s="35"/>
      <c r="I50" s="35"/>
      <c r="J50" s="76"/>
      <c r="K50" s="35"/>
      <c r="L50" s="56"/>
      <c r="M50" s="52"/>
      <c r="N50" s="52"/>
      <c r="O50" s="52"/>
      <c r="P50" s="52"/>
      <c r="Q50" s="52"/>
    </row>
    <row r="51" spans="1:31" s="28" customFormat="1" ht="43.5" customHeight="1">
      <c r="A51" s="75">
        <v>6</v>
      </c>
      <c r="B51" s="85" t="s">
        <v>54</v>
      </c>
      <c r="C51" s="17" t="s">
        <v>14</v>
      </c>
      <c r="D51" s="18">
        <v>6</v>
      </c>
      <c r="E51" s="31">
        <v>48000</v>
      </c>
      <c r="F51" s="18"/>
      <c r="G51" s="31"/>
      <c r="H51" s="36"/>
      <c r="I51" s="31"/>
      <c r="J51" s="36">
        <f>D51</f>
        <v>6</v>
      </c>
      <c r="K51" s="31">
        <f>E51</f>
        <v>48000</v>
      </c>
      <c r="L51" s="55"/>
      <c r="M51" s="52"/>
      <c r="N51" s="52"/>
      <c r="O51" s="52"/>
      <c r="P51" s="52"/>
      <c r="Q51" s="52"/>
    </row>
    <row r="52" spans="1:31" s="28" customFormat="1" ht="25.5" customHeight="1">
      <c r="A52" s="98" t="s">
        <v>44</v>
      </c>
      <c r="B52" s="98"/>
      <c r="C52" s="17"/>
      <c r="D52" s="18"/>
      <c r="E52" s="31"/>
      <c r="F52" s="18"/>
      <c r="G52" s="31"/>
      <c r="H52" s="36"/>
      <c r="I52" s="31"/>
      <c r="J52" s="36"/>
      <c r="K52" s="31"/>
      <c r="L52" s="55"/>
      <c r="M52" s="52"/>
      <c r="N52" s="52"/>
      <c r="O52" s="52"/>
      <c r="P52" s="52"/>
      <c r="Q52" s="52"/>
    </row>
    <row r="53" spans="1:31" s="28" customFormat="1" ht="41.25" customHeight="1">
      <c r="A53" s="75">
        <v>7</v>
      </c>
      <c r="B53" s="85" t="s">
        <v>78</v>
      </c>
      <c r="C53" s="17" t="s">
        <v>14</v>
      </c>
      <c r="D53" s="18">
        <f>J53</f>
        <v>5</v>
      </c>
      <c r="E53" s="31">
        <f>K53</f>
        <v>45000</v>
      </c>
      <c r="F53" s="18"/>
      <c r="G53" s="31"/>
      <c r="H53" s="36"/>
      <c r="I53" s="31"/>
      <c r="J53" s="36">
        <v>5</v>
      </c>
      <c r="K53" s="31">
        <v>45000</v>
      </c>
      <c r="L53" s="55"/>
      <c r="M53" s="52"/>
      <c r="N53" s="52"/>
      <c r="O53" s="52"/>
      <c r="P53" s="52"/>
      <c r="Q53" s="52"/>
    </row>
    <row r="54" spans="1:31" s="28" customFormat="1" ht="27" customHeight="1">
      <c r="A54" s="98" t="s">
        <v>45</v>
      </c>
      <c r="B54" s="98"/>
      <c r="C54" s="87"/>
      <c r="D54" s="18"/>
      <c r="E54" s="31"/>
      <c r="F54" s="33"/>
      <c r="G54" s="35"/>
      <c r="H54" s="35"/>
      <c r="I54" s="35"/>
      <c r="J54" s="76"/>
      <c r="K54" s="35"/>
      <c r="L54" s="56"/>
      <c r="M54" s="52"/>
      <c r="N54" s="52"/>
      <c r="O54" s="52"/>
      <c r="P54" s="52"/>
      <c r="Q54" s="52"/>
    </row>
    <row r="55" spans="1:31" s="28" customFormat="1" ht="25.5" customHeight="1">
      <c r="A55" s="75">
        <v>8</v>
      </c>
      <c r="B55" s="85" t="s">
        <v>55</v>
      </c>
      <c r="C55" s="17" t="s">
        <v>14</v>
      </c>
      <c r="D55" s="18">
        <v>5.5</v>
      </c>
      <c r="E55" s="31">
        <v>44000</v>
      </c>
      <c r="F55" s="18"/>
      <c r="G55" s="31"/>
      <c r="H55" s="36"/>
      <c r="I55" s="31"/>
      <c r="J55" s="36">
        <f>D55</f>
        <v>5.5</v>
      </c>
      <c r="K55" s="31">
        <f>E55</f>
        <v>44000</v>
      </c>
      <c r="L55" s="55"/>
      <c r="M55" s="52"/>
      <c r="N55" s="52"/>
      <c r="O55" s="52"/>
      <c r="P55" s="52"/>
      <c r="Q55" s="52"/>
    </row>
    <row r="56" spans="1:31" s="28" customFormat="1" ht="46.5" customHeight="1">
      <c r="A56" s="75">
        <v>9</v>
      </c>
      <c r="B56" s="85" t="s">
        <v>79</v>
      </c>
      <c r="C56" s="17" t="s">
        <v>14</v>
      </c>
      <c r="D56" s="18">
        <v>5.3</v>
      </c>
      <c r="E56" s="31">
        <v>42400</v>
      </c>
      <c r="F56" s="18"/>
      <c r="G56" s="31"/>
      <c r="H56" s="36"/>
      <c r="I56" s="31"/>
      <c r="J56" s="36">
        <f>D56</f>
        <v>5.3</v>
      </c>
      <c r="K56" s="31">
        <f>E56</f>
        <v>42400</v>
      </c>
      <c r="L56" s="55"/>
      <c r="M56" s="52" t="s">
        <v>9</v>
      </c>
      <c r="N56" s="52"/>
      <c r="O56" s="52"/>
      <c r="P56" s="52"/>
      <c r="Q56" s="52"/>
    </row>
    <row r="57" spans="1:31" s="28" customFormat="1" ht="27" customHeight="1">
      <c r="A57" s="98" t="s">
        <v>22</v>
      </c>
      <c r="B57" s="98"/>
      <c r="C57" s="87"/>
      <c r="D57" s="18"/>
      <c r="E57" s="31"/>
      <c r="F57" s="33"/>
      <c r="G57" s="35"/>
      <c r="H57" s="35"/>
      <c r="I57" s="35"/>
      <c r="J57" s="76"/>
      <c r="K57" s="35"/>
      <c r="L57" s="56"/>
      <c r="M57" s="52"/>
      <c r="N57" s="52"/>
      <c r="O57" s="52"/>
      <c r="P57" s="52"/>
      <c r="Q57" s="52"/>
    </row>
    <row r="58" spans="1:31" s="28" customFormat="1" ht="32.25" customHeight="1">
      <c r="A58" s="75">
        <v>10</v>
      </c>
      <c r="B58" s="30" t="s">
        <v>66</v>
      </c>
      <c r="C58" s="17" t="s">
        <v>14</v>
      </c>
      <c r="D58" s="18">
        <v>1.5</v>
      </c>
      <c r="E58" s="31">
        <f>D58*5000</f>
        <v>7500</v>
      </c>
      <c r="F58" s="18">
        <f>D58</f>
        <v>1.5</v>
      </c>
      <c r="G58" s="31">
        <f>E58</f>
        <v>7500</v>
      </c>
      <c r="H58" s="35"/>
      <c r="I58" s="35"/>
      <c r="J58" s="76"/>
      <c r="K58" s="35"/>
      <c r="L58" s="56"/>
      <c r="M58" s="52"/>
      <c r="N58" s="52"/>
      <c r="O58" s="52"/>
      <c r="P58" s="52"/>
      <c r="Q58" s="52"/>
    </row>
    <row r="59" spans="1:31" s="28" customFormat="1" ht="48" customHeight="1">
      <c r="A59" s="75">
        <v>11</v>
      </c>
      <c r="B59" s="30" t="s">
        <v>67</v>
      </c>
      <c r="C59" s="17" t="s">
        <v>14</v>
      </c>
      <c r="D59" s="18">
        <v>2.9</v>
      </c>
      <c r="E59" s="31">
        <v>13050</v>
      </c>
      <c r="F59" s="18">
        <f>D59</f>
        <v>2.9</v>
      </c>
      <c r="G59" s="31">
        <f>E59</f>
        <v>13050</v>
      </c>
      <c r="H59" s="31"/>
      <c r="I59" s="31"/>
      <c r="J59" s="36"/>
      <c r="K59" s="31"/>
      <c r="L59" s="55"/>
      <c r="M59" s="52"/>
      <c r="N59" s="52"/>
      <c r="O59" s="52"/>
      <c r="P59" s="52"/>
      <c r="Q59" s="52"/>
      <c r="AE59" s="28" t="s">
        <v>9</v>
      </c>
    </row>
    <row r="60" spans="1:31" s="28" customFormat="1" ht="37.5" customHeight="1">
      <c r="A60" s="75">
        <v>12</v>
      </c>
      <c r="B60" s="30" t="s">
        <v>56</v>
      </c>
      <c r="C60" s="17" t="s">
        <v>14</v>
      </c>
      <c r="D60" s="18">
        <v>6.2</v>
      </c>
      <c r="E60" s="31">
        <v>49200</v>
      </c>
      <c r="F60" s="18"/>
      <c r="G60" s="31"/>
      <c r="H60" s="31"/>
      <c r="I60" s="31"/>
      <c r="J60" s="36">
        <f>D60</f>
        <v>6.2</v>
      </c>
      <c r="K60" s="31">
        <f>E60</f>
        <v>49200</v>
      </c>
      <c r="L60" s="55"/>
      <c r="M60" s="52"/>
      <c r="N60" s="52"/>
      <c r="O60" s="52"/>
      <c r="P60" s="52"/>
      <c r="Q60" s="52"/>
    </row>
    <row r="61" spans="1:31" s="28" customFormat="1" ht="27" customHeight="1">
      <c r="A61" s="98" t="s">
        <v>52</v>
      </c>
      <c r="B61" s="98"/>
      <c r="C61" s="87"/>
      <c r="D61" s="18"/>
      <c r="E61" s="31"/>
      <c r="F61" s="33"/>
      <c r="G61" s="35"/>
      <c r="H61" s="35"/>
      <c r="I61" s="35"/>
      <c r="J61" s="76"/>
      <c r="K61" s="35"/>
      <c r="L61" s="56"/>
      <c r="M61" s="52"/>
      <c r="N61" s="52"/>
      <c r="O61" s="52"/>
      <c r="P61" s="52"/>
      <c r="Q61" s="52"/>
    </row>
    <row r="62" spans="1:31" s="28" customFormat="1" ht="71.25" customHeight="1">
      <c r="A62" s="75">
        <v>13</v>
      </c>
      <c r="B62" s="30" t="s">
        <v>80</v>
      </c>
      <c r="C62" s="17" t="s">
        <v>14</v>
      </c>
      <c r="D62" s="18">
        <v>8.3000000000000007</v>
      </c>
      <c r="E62" s="31">
        <f>G62+I62</f>
        <v>64450</v>
      </c>
      <c r="F62" s="18"/>
      <c r="G62" s="31">
        <v>35450</v>
      </c>
      <c r="H62" s="18">
        <f>D62</f>
        <v>8.3000000000000007</v>
      </c>
      <c r="I62" s="31">
        <v>29000</v>
      </c>
      <c r="J62" s="36"/>
      <c r="K62" s="31"/>
      <c r="L62" s="56"/>
      <c r="M62" s="52"/>
      <c r="N62" s="52"/>
      <c r="O62" s="52"/>
      <c r="P62" s="52"/>
      <c r="Q62" s="52"/>
    </row>
    <row r="63" spans="1:31" s="28" customFormat="1" ht="52.5" customHeight="1">
      <c r="A63" s="75">
        <v>14</v>
      </c>
      <c r="B63" s="30" t="s">
        <v>81</v>
      </c>
      <c r="C63" s="17" t="s">
        <v>14</v>
      </c>
      <c r="D63" s="18">
        <v>2.8</v>
      </c>
      <c r="E63" s="31">
        <v>20000</v>
      </c>
      <c r="F63" s="18"/>
      <c r="G63" s="31"/>
      <c r="H63" s="36">
        <f>D63</f>
        <v>2.8</v>
      </c>
      <c r="I63" s="31">
        <f>E63</f>
        <v>20000</v>
      </c>
      <c r="J63" s="36"/>
      <c r="K63" s="31"/>
      <c r="L63" s="55"/>
      <c r="M63" s="52"/>
      <c r="N63" s="52"/>
      <c r="O63" s="52"/>
      <c r="P63" s="52"/>
      <c r="Q63" s="52"/>
      <c r="AE63" s="28" t="s">
        <v>9</v>
      </c>
    </row>
    <row r="64" spans="1:31" s="28" customFormat="1" ht="29.25" customHeight="1">
      <c r="A64" s="98" t="s">
        <v>46</v>
      </c>
      <c r="B64" s="98" t="s">
        <v>35</v>
      </c>
      <c r="C64" s="17"/>
      <c r="D64" s="18"/>
      <c r="E64" s="31"/>
      <c r="F64" s="18"/>
      <c r="G64" s="31"/>
      <c r="H64" s="31"/>
      <c r="I64" s="31"/>
      <c r="J64" s="36"/>
      <c r="K64" s="31"/>
      <c r="L64" s="55"/>
      <c r="M64" s="52"/>
      <c r="N64" s="52"/>
      <c r="O64" s="52"/>
      <c r="P64" s="52"/>
      <c r="Q64" s="52"/>
    </row>
    <row r="65" spans="1:17" s="28" customFormat="1" ht="29.25" customHeight="1">
      <c r="A65" s="75">
        <v>15</v>
      </c>
      <c r="B65" s="30" t="s">
        <v>36</v>
      </c>
      <c r="C65" s="17" t="s">
        <v>14</v>
      </c>
      <c r="D65" s="18">
        <v>3.7</v>
      </c>
      <c r="E65" s="31">
        <f>D65*5000</f>
        <v>18500</v>
      </c>
      <c r="F65" s="18">
        <f>D65</f>
        <v>3.7</v>
      </c>
      <c r="G65" s="31">
        <f>E65</f>
        <v>18500</v>
      </c>
      <c r="H65" s="31"/>
      <c r="I65" s="31"/>
      <c r="J65" s="36"/>
      <c r="K65" s="31"/>
      <c r="L65" s="55"/>
      <c r="M65" s="52"/>
      <c r="N65" s="52"/>
      <c r="O65" s="52"/>
      <c r="P65" s="52"/>
      <c r="Q65" s="52"/>
    </row>
    <row r="66" spans="1:17" s="28" customFormat="1" ht="30" customHeight="1">
      <c r="A66" s="98" t="s">
        <v>23</v>
      </c>
      <c r="B66" s="98"/>
      <c r="C66" s="87"/>
      <c r="D66" s="18"/>
      <c r="E66" s="31"/>
      <c r="F66" s="33"/>
      <c r="G66" s="35"/>
      <c r="H66" s="35"/>
      <c r="I66" s="35"/>
      <c r="J66" s="76"/>
      <c r="K66" s="35"/>
      <c r="L66" s="56"/>
      <c r="M66" s="52"/>
      <c r="N66" s="52"/>
      <c r="O66" s="52"/>
      <c r="P66" s="52"/>
      <c r="Q66" s="52"/>
    </row>
    <row r="67" spans="1:17" s="28" customFormat="1" ht="41.25" hidden="1" customHeight="1">
      <c r="A67" s="75"/>
      <c r="B67" s="85" t="s">
        <v>37</v>
      </c>
      <c r="C67" s="17" t="s">
        <v>14</v>
      </c>
      <c r="D67" s="18"/>
      <c r="E67" s="31"/>
      <c r="F67" s="18">
        <f>D67</f>
        <v>0</v>
      </c>
      <c r="G67" s="31">
        <f>E67</f>
        <v>0</v>
      </c>
      <c r="H67" s="35"/>
      <c r="I67" s="35"/>
      <c r="J67" s="76"/>
      <c r="K67" s="35"/>
      <c r="L67" s="56"/>
      <c r="M67" s="52"/>
      <c r="N67" s="52"/>
      <c r="O67" s="52"/>
      <c r="P67" s="52"/>
      <c r="Q67" s="52"/>
    </row>
    <row r="68" spans="1:17" s="28" customFormat="1" ht="25.5" customHeight="1">
      <c r="A68" s="75">
        <v>16</v>
      </c>
      <c r="B68" s="85" t="s">
        <v>68</v>
      </c>
      <c r="C68" s="17" t="s">
        <v>14</v>
      </c>
      <c r="D68" s="18">
        <v>3.9</v>
      </c>
      <c r="E68" s="31">
        <f>D68*5000</f>
        <v>19500</v>
      </c>
      <c r="F68" s="18">
        <f>D68</f>
        <v>3.9</v>
      </c>
      <c r="G68" s="31">
        <f>E68</f>
        <v>19500</v>
      </c>
      <c r="H68" s="35"/>
      <c r="I68" s="35"/>
      <c r="J68" s="76"/>
      <c r="K68" s="35"/>
      <c r="L68" s="56"/>
      <c r="M68" s="52"/>
      <c r="N68" s="52"/>
      <c r="O68" s="52"/>
      <c r="P68" s="52"/>
      <c r="Q68" s="52"/>
    </row>
    <row r="69" spans="1:17" s="28" customFormat="1" ht="28.5" customHeight="1">
      <c r="A69" s="98" t="s">
        <v>25</v>
      </c>
      <c r="B69" s="98"/>
      <c r="C69" s="22"/>
      <c r="D69" s="22"/>
      <c r="E69" s="22"/>
      <c r="F69" s="22"/>
      <c r="G69" s="22"/>
      <c r="H69" s="22"/>
      <c r="I69" s="22"/>
      <c r="J69" s="22"/>
      <c r="K69" s="22"/>
      <c r="L69" s="54"/>
      <c r="M69" s="52"/>
      <c r="N69" s="52"/>
      <c r="O69" s="52"/>
      <c r="P69" s="52"/>
      <c r="Q69" s="52"/>
    </row>
    <row r="70" spans="1:17" s="28" customFormat="1" ht="42" hidden="1" customHeight="1">
      <c r="A70" s="75">
        <v>13</v>
      </c>
      <c r="B70" s="85" t="s">
        <v>38</v>
      </c>
      <c r="C70" s="17" t="s">
        <v>16</v>
      </c>
      <c r="D70" s="18"/>
      <c r="E70" s="31"/>
      <c r="F70" s="18"/>
      <c r="G70" s="31"/>
      <c r="H70" s="22"/>
      <c r="I70" s="22"/>
      <c r="J70" s="22"/>
      <c r="K70" s="22"/>
      <c r="L70" s="54"/>
      <c r="M70" s="52"/>
      <c r="N70" s="52"/>
      <c r="O70" s="52"/>
      <c r="P70" s="52"/>
      <c r="Q70" s="52"/>
    </row>
    <row r="71" spans="1:17" s="28" customFormat="1" ht="27.75" customHeight="1">
      <c r="A71" s="75">
        <v>18</v>
      </c>
      <c r="B71" s="37" t="s">
        <v>69</v>
      </c>
      <c r="C71" s="17" t="s">
        <v>16</v>
      </c>
      <c r="D71" s="18">
        <v>11.1</v>
      </c>
      <c r="E71" s="31">
        <v>43000</v>
      </c>
      <c r="F71" s="18"/>
      <c r="G71" s="31"/>
      <c r="H71" s="18">
        <f>D71</f>
        <v>11.1</v>
      </c>
      <c r="I71" s="31">
        <f>E71</f>
        <v>43000</v>
      </c>
      <c r="J71" s="31"/>
      <c r="K71" s="31"/>
      <c r="L71" s="54"/>
      <c r="M71" s="52"/>
      <c r="N71" s="52"/>
      <c r="O71" s="52"/>
      <c r="P71" s="52"/>
      <c r="Q71" s="52"/>
    </row>
    <row r="72" spans="1:17" s="28" customFormat="1" ht="46.5" customHeight="1">
      <c r="A72" s="75">
        <v>19</v>
      </c>
      <c r="B72" s="85" t="s">
        <v>82</v>
      </c>
      <c r="C72" s="17" t="s">
        <v>14</v>
      </c>
      <c r="D72" s="18">
        <v>4.7</v>
      </c>
      <c r="E72" s="31">
        <v>25000</v>
      </c>
      <c r="F72" s="18"/>
      <c r="G72" s="31"/>
      <c r="H72" s="18">
        <f>D72</f>
        <v>4.7</v>
      </c>
      <c r="I72" s="31">
        <f>E72</f>
        <v>25000</v>
      </c>
      <c r="J72" s="31"/>
      <c r="K72" s="31"/>
      <c r="L72" s="54"/>
      <c r="M72" s="52"/>
      <c r="N72" s="52"/>
      <c r="O72" s="52"/>
      <c r="P72" s="52"/>
      <c r="Q72" s="52"/>
    </row>
    <row r="73" spans="1:17" s="28" customFormat="1" ht="33.950000000000003" customHeight="1">
      <c r="A73" s="98" t="s">
        <v>27</v>
      </c>
      <c r="B73" s="98"/>
      <c r="C73" s="38"/>
      <c r="D73" s="38"/>
      <c r="E73" s="38"/>
      <c r="F73" s="38"/>
      <c r="G73" s="38"/>
      <c r="H73" s="38"/>
      <c r="I73" s="38"/>
      <c r="J73" s="38"/>
      <c r="K73" s="38"/>
      <c r="L73" s="58"/>
      <c r="M73" s="52"/>
      <c r="N73" s="52"/>
      <c r="O73" s="52"/>
      <c r="P73" s="52"/>
      <c r="Q73" s="52"/>
    </row>
    <row r="74" spans="1:17" s="28" customFormat="1" ht="70.5" customHeight="1">
      <c r="A74" s="75">
        <v>20</v>
      </c>
      <c r="B74" s="16" t="s">
        <v>83</v>
      </c>
      <c r="C74" s="17" t="s">
        <v>14</v>
      </c>
      <c r="D74" s="18">
        <v>7.2</v>
      </c>
      <c r="E74" s="31">
        <v>36019</v>
      </c>
      <c r="F74" s="18">
        <f>D74</f>
        <v>7.2</v>
      </c>
      <c r="G74" s="31">
        <f>E74</f>
        <v>36019</v>
      </c>
      <c r="H74" s="31"/>
      <c r="I74" s="31"/>
      <c r="J74" s="31"/>
      <c r="K74" s="31"/>
      <c r="L74" s="55"/>
      <c r="M74" s="52"/>
      <c r="N74" s="52"/>
      <c r="O74" s="52"/>
      <c r="P74" s="52"/>
      <c r="Q74" s="52"/>
    </row>
    <row r="75" spans="1:17" s="28" customFormat="1" ht="42" customHeight="1">
      <c r="A75" s="75">
        <v>21</v>
      </c>
      <c r="B75" s="16" t="s">
        <v>84</v>
      </c>
      <c r="C75" s="17" t="s">
        <v>14</v>
      </c>
      <c r="D75" s="18">
        <v>4.8</v>
      </c>
      <c r="E75" s="31">
        <v>21600</v>
      </c>
      <c r="F75" s="18">
        <f>D75</f>
        <v>4.8</v>
      </c>
      <c r="G75" s="31">
        <f>E75</f>
        <v>21600</v>
      </c>
      <c r="H75" s="31"/>
      <c r="I75" s="31"/>
      <c r="J75" s="31"/>
      <c r="K75" s="31"/>
      <c r="L75" s="55"/>
      <c r="M75" s="52"/>
      <c r="N75" s="52"/>
      <c r="O75" s="52"/>
      <c r="P75" s="52"/>
      <c r="Q75" s="52"/>
    </row>
    <row r="76" spans="1:17" s="28" customFormat="1" ht="52.5" customHeight="1">
      <c r="A76" s="75">
        <v>22</v>
      </c>
      <c r="B76" s="16" t="s">
        <v>85</v>
      </c>
      <c r="C76" s="17" t="s">
        <v>14</v>
      </c>
      <c r="D76" s="18">
        <v>1.8</v>
      </c>
      <c r="E76" s="31">
        <v>9000</v>
      </c>
      <c r="F76" s="18"/>
      <c r="G76" s="31"/>
      <c r="H76" s="36">
        <f>D76</f>
        <v>1.8</v>
      </c>
      <c r="I76" s="31">
        <f>E76</f>
        <v>9000</v>
      </c>
      <c r="J76" s="31"/>
      <c r="K76" s="31"/>
      <c r="L76" s="55"/>
      <c r="M76" s="52"/>
      <c r="N76" s="52"/>
      <c r="O76" s="52"/>
      <c r="P76" s="52"/>
      <c r="Q76" s="52"/>
    </row>
    <row r="77" spans="1:17" s="28" customFormat="1" ht="53.25" customHeight="1">
      <c r="A77" s="59"/>
      <c r="B77" s="60"/>
      <c r="C77" s="61"/>
      <c r="D77" s="62"/>
      <c r="E77" s="64"/>
      <c r="F77" s="62"/>
      <c r="G77" s="64"/>
      <c r="H77" s="65"/>
      <c r="I77" s="64"/>
      <c r="J77" s="64"/>
      <c r="K77" s="64"/>
      <c r="L77" s="55"/>
      <c r="M77" s="52"/>
      <c r="N77" s="52"/>
      <c r="O77" s="52"/>
      <c r="P77" s="52"/>
      <c r="Q77" s="52"/>
    </row>
    <row r="78" spans="1:17" s="28" customFormat="1" ht="52.5" customHeight="1">
      <c r="A78" s="113" t="s">
        <v>47</v>
      </c>
      <c r="B78" s="113"/>
      <c r="C78" s="113"/>
      <c r="D78" s="113"/>
      <c r="E78" s="113"/>
      <c r="F78" s="63"/>
      <c r="G78" s="63"/>
      <c r="J78" s="114" t="s">
        <v>48</v>
      </c>
      <c r="K78" s="114"/>
      <c r="L78" s="55"/>
      <c r="M78" s="52"/>
      <c r="N78" s="52"/>
      <c r="O78" s="52"/>
      <c r="P78" s="52"/>
      <c r="Q78" s="52"/>
    </row>
    <row r="79" spans="1:17" s="28" customFormat="1" ht="40.5" customHeight="1">
      <c r="L79" s="52"/>
      <c r="M79" s="52"/>
      <c r="N79" s="52"/>
      <c r="O79" s="52"/>
      <c r="P79" s="52"/>
      <c r="Q79" s="52"/>
    </row>
    <row r="80" spans="1:17" s="28" customFormat="1" ht="29.25" customHeight="1">
      <c r="A80" s="39"/>
    </row>
    <row r="81" spans="1:11" s="28" customFormat="1" ht="41.25" customHeight="1">
      <c r="A81" s="39"/>
      <c r="B81" s="107"/>
      <c r="C81" s="107"/>
      <c r="D81" s="107"/>
      <c r="E81" s="107"/>
      <c r="H81" s="107"/>
      <c r="I81" s="107"/>
      <c r="J81" s="71"/>
      <c r="K81" s="71"/>
    </row>
    <row r="82" spans="1:11" s="28" customFormat="1">
      <c r="A82" s="39"/>
    </row>
    <row r="83" spans="1:11" s="28" customFormat="1">
      <c r="A83" s="39"/>
    </row>
    <row r="84" spans="1:11" s="28" customFormat="1">
      <c r="A84" s="39"/>
    </row>
    <row r="85" spans="1:11" s="28" customFormat="1">
      <c r="A85" s="39"/>
    </row>
    <row r="86" spans="1:11" s="28" customFormat="1">
      <c r="A86" s="39"/>
    </row>
    <row r="87" spans="1:11" s="28" customFormat="1">
      <c r="A87" s="39"/>
    </row>
    <row r="88" spans="1:11" s="28" customFormat="1">
      <c r="A88" s="39"/>
    </row>
    <row r="89" spans="1:11" s="28" customFormat="1">
      <c r="A89" s="39"/>
    </row>
    <row r="90" spans="1:11" s="28" customFormat="1">
      <c r="A90" s="39"/>
    </row>
    <row r="91" spans="1:11" s="28" customFormat="1">
      <c r="A91" s="39"/>
    </row>
    <row r="92" spans="1:11" s="28" customFormat="1">
      <c r="A92" s="39"/>
    </row>
    <row r="93" spans="1:11" s="28" customFormat="1">
      <c r="A93" s="39"/>
    </row>
    <row r="94" spans="1:11" s="28" customFormat="1">
      <c r="A94" s="39"/>
    </row>
    <row r="95" spans="1:11" s="28" customFormat="1">
      <c r="A95" s="39"/>
    </row>
    <row r="96" spans="1:11" s="28" customFormat="1">
      <c r="A96" s="39"/>
    </row>
    <row r="97" spans="1:1" s="28" customFormat="1">
      <c r="A97" s="39"/>
    </row>
    <row r="98" spans="1:1" s="28" customFormat="1">
      <c r="A98" s="39"/>
    </row>
    <row r="99" spans="1:1" s="28" customFormat="1">
      <c r="A99" s="39"/>
    </row>
    <row r="100" spans="1:1" s="28" customFormat="1">
      <c r="A100" s="39"/>
    </row>
    <row r="101" spans="1:1" s="28" customFormat="1">
      <c r="A101" s="39"/>
    </row>
    <row r="102" spans="1:1" s="28" customFormat="1">
      <c r="A102" s="39"/>
    </row>
    <row r="103" spans="1:1" s="28" customFormat="1">
      <c r="A103" s="39"/>
    </row>
    <row r="104" spans="1:1" s="28" customFormat="1">
      <c r="A104" s="39"/>
    </row>
    <row r="105" spans="1:1" s="28" customFormat="1">
      <c r="A105" s="39"/>
    </row>
    <row r="106" spans="1:1" s="28" customFormat="1">
      <c r="A106" s="39"/>
    </row>
    <row r="107" spans="1:1" s="28" customFormat="1">
      <c r="A107" s="39"/>
    </row>
    <row r="108" spans="1:1" s="28" customFormat="1">
      <c r="A108" s="39"/>
    </row>
    <row r="109" spans="1:1" s="28" customFormat="1">
      <c r="A109" s="39"/>
    </row>
    <row r="110" spans="1:1" s="28" customFormat="1">
      <c r="A110" s="39"/>
    </row>
    <row r="111" spans="1:1" s="28" customFormat="1">
      <c r="A111" s="39"/>
    </row>
    <row r="112" spans="1:1" s="28" customFormat="1">
      <c r="A112" s="39"/>
    </row>
    <row r="113" spans="1:1" s="28" customFormat="1">
      <c r="A113" s="39"/>
    </row>
    <row r="114" spans="1:1" s="28" customFormat="1">
      <c r="A114" s="39"/>
    </row>
    <row r="115" spans="1:1" s="28" customFormat="1">
      <c r="A115" s="39"/>
    </row>
    <row r="116" spans="1:1" s="28" customFormat="1">
      <c r="A116" s="39"/>
    </row>
    <row r="117" spans="1:1" s="28" customFormat="1">
      <c r="A117" s="39"/>
    </row>
    <row r="118" spans="1:1" s="28" customFormat="1">
      <c r="A118" s="39"/>
    </row>
    <row r="119" spans="1:1" s="28" customFormat="1">
      <c r="A119" s="39"/>
    </row>
    <row r="120" spans="1:1" s="28" customFormat="1">
      <c r="A120" s="39"/>
    </row>
    <row r="121" spans="1:1" s="28" customFormat="1">
      <c r="A121" s="39"/>
    </row>
    <row r="122" spans="1:1" s="28" customFormat="1">
      <c r="A122" s="39"/>
    </row>
    <row r="123" spans="1:1" s="28" customFormat="1">
      <c r="A123" s="39"/>
    </row>
    <row r="124" spans="1:1" s="28" customFormat="1">
      <c r="A124" s="39"/>
    </row>
    <row r="125" spans="1:1" s="28" customFormat="1">
      <c r="A125" s="39"/>
    </row>
    <row r="126" spans="1:1" s="28" customFormat="1">
      <c r="A126" s="39"/>
    </row>
    <row r="127" spans="1:1" s="28" customFormat="1">
      <c r="A127" s="39"/>
    </row>
    <row r="128" spans="1:1" s="28" customFormat="1">
      <c r="A128" s="39"/>
    </row>
    <row r="129" spans="1:1" s="28" customFormat="1">
      <c r="A129" s="39"/>
    </row>
    <row r="130" spans="1:1" s="28" customFormat="1">
      <c r="A130" s="39"/>
    </row>
    <row r="131" spans="1:1" s="28" customFormat="1">
      <c r="A131" s="39"/>
    </row>
    <row r="132" spans="1:1" s="28" customFormat="1">
      <c r="A132" s="39"/>
    </row>
    <row r="133" spans="1:1" s="28" customFormat="1">
      <c r="A133" s="39"/>
    </row>
    <row r="134" spans="1:1" s="28" customFormat="1">
      <c r="A134" s="39"/>
    </row>
    <row r="135" spans="1:1" s="28" customFormat="1">
      <c r="A135" s="39"/>
    </row>
    <row r="136" spans="1:1" s="28" customFormat="1">
      <c r="A136" s="39"/>
    </row>
    <row r="137" spans="1:1" s="28" customFormat="1">
      <c r="A137" s="39"/>
    </row>
    <row r="138" spans="1:1" s="28" customFormat="1">
      <c r="A138" s="39"/>
    </row>
    <row r="139" spans="1:1" s="28" customFormat="1">
      <c r="A139" s="39"/>
    </row>
    <row r="140" spans="1:1" s="28" customFormat="1">
      <c r="A140" s="39"/>
    </row>
    <row r="141" spans="1:1" s="28" customFormat="1">
      <c r="A141" s="39"/>
    </row>
    <row r="142" spans="1:1" s="28" customFormat="1">
      <c r="A142" s="39"/>
    </row>
    <row r="143" spans="1:1" s="28" customFormat="1">
      <c r="A143" s="39"/>
    </row>
    <row r="144" spans="1:1" s="28" customFormat="1">
      <c r="A144" s="39"/>
    </row>
    <row r="145" spans="1:1" s="28" customFormat="1">
      <c r="A145" s="39"/>
    </row>
    <row r="146" spans="1:1" s="28" customFormat="1">
      <c r="A146" s="39"/>
    </row>
    <row r="147" spans="1:1" s="28" customFormat="1">
      <c r="A147" s="39"/>
    </row>
    <row r="148" spans="1:1" s="28" customFormat="1">
      <c r="A148" s="39"/>
    </row>
    <row r="149" spans="1:1" s="28" customFormat="1">
      <c r="A149" s="39"/>
    </row>
    <row r="150" spans="1:1" s="28" customFormat="1">
      <c r="A150" s="39"/>
    </row>
    <row r="151" spans="1:1" s="28" customFormat="1">
      <c r="A151" s="39"/>
    </row>
    <row r="152" spans="1:1" s="28" customFormat="1">
      <c r="A152" s="39"/>
    </row>
    <row r="153" spans="1:1" s="28" customFormat="1">
      <c r="A153" s="39"/>
    </row>
    <row r="154" spans="1:1" s="28" customFormat="1">
      <c r="A154" s="39"/>
    </row>
    <row r="155" spans="1:1" s="28" customFormat="1">
      <c r="A155" s="39"/>
    </row>
    <row r="156" spans="1:1" s="28" customFormat="1">
      <c r="A156" s="39"/>
    </row>
    <row r="157" spans="1:1" s="28" customFormat="1">
      <c r="A157" s="39"/>
    </row>
    <row r="158" spans="1:1" s="28" customFormat="1">
      <c r="A158" s="39"/>
    </row>
    <row r="159" spans="1:1" s="28" customFormat="1">
      <c r="A159" s="39"/>
    </row>
    <row r="160" spans="1:1" s="28" customFormat="1">
      <c r="A160" s="39"/>
    </row>
    <row r="161" spans="1:1" s="28" customFormat="1">
      <c r="A161" s="39"/>
    </row>
    <row r="162" spans="1:1" s="28" customFormat="1">
      <c r="A162" s="39"/>
    </row>
    <row r="163" spans="1:1" s="28" customFormat="1">
      <c r="A163" s="39"/>
    </row>
    <row r="164" spans="1:1" s="28" customFormat="1">
      <c r="A164" s="39"/>
    </row>
    <row r="165" spans="1:1" s="28" customFormat="1">
      <c r="A165" s="39"/>
    </row>
    <row r="166" spans="1:1" s="28" customFormat="1">
      <c r="A166" s="39"/>
    </row>
    <row r="167" spans="1:1" s="28" customFormat="1">
      <c r="A167" s="39"/>
    </row>
    <row r="168" spans="1:1" s="28" customFormat="1">
      <c r="A168" s="39"/>
    </row>
    <row r="169" spans="1:1" s="28" customFormat="1">
      <c r="A169" s="39"/>
    </row>
    <row r="170" spans="1:1" s="28" customFormat="1">
      <c r="A170" s="39"/>
    </row>
    <row r="171" spans="1:1" s="28" customFormat="1">
      <c r="A171" s="39"/>
    </row>
    <row r="172" spans="1:1" s="28" customFormat="1">
      <c r="A172" s="39"/>
    </row>
    <row r="173" spans="1:1" s="28" customFormat="1">
      <c r="A173" s="39"/>
    </row>
    <row r="174" spans="1:1" s="28" customFormat="1">
      <c r="A174" s="39"/>
    </row>
    <row r="175" spans="1:1" s="28" customFormat="1">
      <c r="A175" s="39"/>
    </row>
    <row r="176" spans="1:1" s="28" customFormat="1">
      <c r="A176" s="39"/>
    </row>
    <row r="177" spans="1:1" s="28" customFormat="1">
      <c r="A177" s="39"/>
    </row>
    <row r="178" spans="1:1" s="28" customFormat="1">
      <c r="A178" s="39"/>
    </row>
    <row r="179" spans="1:1" s="28" customFormat="1">
      <c r="A179" s="39"/>
    </row>
    <row r="180" spans="1:1" s="28" customFormat="1">
      <c r="A180" s="39"/>
    </row>
    <row r="181" spans="1:1" s="28" customFormat="1">
      <c r="A181" s="39"/>
    </row>
    <row r="182" spans="1:1" s="28" customFormat="1">
      <c r="A182" s="39"/>
    </row>
    <row r="183" spans="1:1" s="28" customFormat="1">
      <c r="A183" s="39"/>
    </row>
    <row r="184" spans="1:1" s="28" customFormat="1">
      <c r="A184" s="39"/>
    </row>
    <row r="185" spans="1:1" s="28" customFormat="1">
      <c r="A185" s="39"/>
    </row>
    <row r="186" spans="1:1" s="28" customFormat="1">
      <c r="A186" s="39"/>
    </row>
    <row r="187" spans="1:1" s="28" customFormat="1">
      <c r="A187" s="39"/>
    </row>
    <row r="188" spans="1:1" s="28" customFormat="1">
      <c r="A188" s="39"/>
    </row>
    <row r="189" spans="1:1" s="28" customFormat="1">
      <c r="A189" s="39"/>
    </row>
    <row r="190" spans="1:1" s="28" customFormat="1">
      <c r="A190" s="39"/>
    </row>
    <row r="191" spans="1:1" s="28" customFormat="1">
      <c r="A191" s="39"/>
    </row>
    <row r="192" spans="1:1" s="28" customFormat="1">
      <c r="A192" s="39"/>
    </row>
    <row r="193" spans="1:1" s="28" customFormat="1">
      <c r="A193" s="39"/>
    </row>
    <row r="194" spans="1:1" s="28" customFormat="1">
      <c r="A194" s="39"/>
    </row>
    <row r="195" spans="1:1" s="28" customFormat="1">
      <c r="A195" s="39"/>
    </row>
    <row r="196" spans="1:1" s="28" customFormat="1">
      <c r="A196" s="39"/>
    </row>
    <row r="197" spans="1:1" s="28" customFormat="1">
      <c r="A197" s="39"/>
    </row>
    <row r="198" spans="1:1" s="28" customFormat="1">
      <c r="A198" s="39"/>
    </row>
    <row r="199" spans="1:1" s="28" customFormat="1">
      <c r="A199" s="39"/>
    </row>
    <row r="200" spans="1:1" s="28" customFormat="1">
      <c r="A200" s="39"/>
    </row>
    <row r="201" spans="1:1" s="28" customFormat="1">
      <c r="A201" s="39"/>
    </row>
    <row r="202" spans="1:1" s="28" customFormat="1">
      <c r="A202" s="39"/>
    </row>
    <row r="203" spans="1:1" s="28" customFormat="1">
      <c r="A203" s="39"/>
    </row>
    <row r="204" spans="1:1" s="28" customFormat="1">
      <c r="A204" s="39"/>
    </row>
    <row r="205" spans="1:1" s="28" customFormat="1">
      <c r="A205" s="39"/>
    </row>
    <row r="206" spans="1:1" s="28" customFormat="1">
      <c r="A206" s="39"/>
    </row>
    <row r="207" spans="1:1" s="28" customFormat="1">
      <c r="A207" s="39"/>
    </row>
    <row r="208" spans="1:1" s="28" customFormat="1">
      <c r="A208" s="39"/>
    </row>
    <row r="209" spans="1:1" s="28" customFormat="1">
      <c r="A209" s="39"/>
    </row>
    <row r="210" spans="1:1" s="28" customFormat="1">
      <c r="A210" s="39"/>
    </row>
    <row r="211" spans="1:1" s="28" customFormat="1">
      <c r="A211" s="39"/>
    </row>
    <row r="212" spans="1:1" s="28" customFormat="1">
      <c r="A212" s="39"/>
    </row>
    <row r="213" spans="1:1" s="28" customFormat="1">
      <c r="A213" s="39"/>
    </row>
    <row r="214" spans="1:1" s="28" customFormat="1">
      <c r="A214" s="39"/>
    </row>
    <row r="215" spans="1:1" s="28" customFormat="1">
      <c r="A215" s="39"/>
    </row>
    <row r="216" spans="1:1" s="28" customFormat="1">
      <c r="A216" s="39"/>
    </row>
    <row r="217" spans="1:1" s="28" customFormat="1">
      <c r="A217" s="39"/>
    </row>
    <row r="218" spans="1:1" s="28" customFormat="1">
      <c r="A218" s="39"/>
    </row>
    <row r="219" spans="1:1" s="28" customFormat="1">
      <c r="A219" s="39"/>
    </row>
    <row r="220" spans="1:1" s="28" customFormat="1">
      <c r="A220" s="39"/>
    </row>
    <row r="221" spans="1:1" s="28" customFormat="1">
      <c r="A221" s="39"/>
    </row>
    <row r="222" spans="1:1" s="28" customFormat="1">
      <c r="A222" s="39"/>
    </row>
    <row r="223" spans="1:1" s="28" customFormat="1">
      <c r="A223" s="39"/>
    </row>
    <row r="224" spans="1:1" s="28" customFormat="1">
      <c r="A224" s="39"/>
    </row>
    <row r="225" spans="1:1" s="28" customFormat="1">
      <c r="A225" s="39"/>
    </row>
    <row r="226" spans="1:1" s="28" customFormat="1">
      <c r="A226" s="39"/>
    </row>
    <row r="227" spans="1:1" s="28" customFormat="1">
      <c r="A227" s="39"/>
    </row>
    <row r="228" spans="1:1" s="28" customFormat="1">
      <c r="A228" s="39"/>
    </row>
    <row r="229" spans="1:1" s="28" customFormat="1">
      <c r="A229" s="39"/>
    </row>
    <row r="230" spans="1:1" s="28" customFormat="1">
      <c r="A230" s="39"/>
    </row>
    <row r="231" spans="1:1" s="28" customFormat="1">
      <c r="A231" s="39"/>
    </row>
    <row r="232" spans="1:1" s="28" customFormat="1">
      <c r="A232" s="39"/>
    </row>
    <row r="233" spans="1:1" s="28" customFormat="1">
      <c r="A233" s="39"/>
    </row>
    <row r="234" spans="1:1" s="28" customFormat="1">
      <c r="A234" s="39"/>
    </row>
    <row r="235" spans="1:1" s="28" customFormat="1">
      <c r="A235" s="39"/>
    </row>
    <row r="236" spans="1:1" s="28" customFormat="1">
      <c r="A236" s="39"/>
    </row>
    <row r="237" spans="1:1" s="28" customFormat="1">
      <c r="A237" s="39"/>
    </row>
    <row r="238" spans="1:1" s="28" customFormat="1">
      <c r="A238" s="39"/>
    </row>
    <row r="239" spans="1:1" s="28" customFormat="1">
      <c r="A239" s="39"/>
    </row>
    <row r="240" spans="1:1" s="28" customFormat="1">
      <c r="A240" s="39"/>
    </row>
    <row r="241" spans="1:1" s="28" customFormat="1">
      <c r="A241" s="39"/>
    </row>
    <row r="242" spans="1:1" s="28" customFormat="1">
      <c r="A242" s="39"/>
    </row>
    <row r="243" spans="1:1" s="28" customFormat="1">
      <c r="A243" s="39"/>
    </row>
    <row r="244" spans="1:1" s="28" customFormat="1">
      <c r="A244" s="39"/>
    </row>
    <row r="245" spans="1:1" s="28" customFormat="1">
      <c r="A245" s="39"/>
    </row>
    <row r="246" spans="1:1" s="28" customFormat="1">
      <c r="A246" s="39"/>
    </row>
    <row r="247" spans="1:1" s="28" customFormat="1">
      <c r="A247" s="39"/>
    </row>
    <row r="248" spans="1:1" s="28" customFormat="1">
      <c r="A248" s="39"/>
    </row>
    <row r="249" spans="1:1" s="28" customFormat="1">
      <c r="A249" s="39"/>
    </row>
    <row r="250" spans="1:1" s="28" customFormat="1">
      <c r="A250" s="39"/>
    </row>
    <row r="251" spans="1:1" s="28" customFormat="1">
      <c r="A251" s="39"/>
    </row>
    <row r="252" spans="1:1" s="28" customFormat="1">
      <c r="A252" s="39"/>
    </row>
    <row r="253" spans="1:1" s="28" customFormat="1">
      <c r="A253" s="39"/>
    </row>
    <row r="254" spans="1:1" s="28" customFormat="1">
      <c r="A254" s="39"/>
    </row>
    <row r="255" spans="1:1" s="28" customFormat="1">
      <c r="A255" s="39"/>
    </row>
    <row r="256" spans="1:1" s="28" customFormat="1">
      <c r="A256" s="39"/>
    </row>
    <row r="257" spans="1:1" s="28" customFormat="1">
      <c r="A257" s="39"/>
    </row>
    <row r="258" spans="1:1" s="28" customFormat="1">
      <c r="A258" s="39"/>
    </row>
    <row r="259" spans="1:1" s="28" customFormat="1">
      <c r="A259" s="39"/>
    </row>
    <row r="260" spans="1:1" s="28" customFormat="1">
      <c r="A260" s="39"/>
    </row>
    <row r="261" spans="1:1" s="28" customFormat="1">
      <c r="A261" s="39"/>
    </row>
    <row r="262" spans="1:1" s="28" customFormat="1">
      <c r="A262" s="39"/>
    </row>
    <row r="263" spans="1:1" s="28" customFormat="1">
      <c r="A263" s="39"/>
    </row>
    <row r="264" spans="1:1" s="28" customFormat="1">
      <c r="A264" s="39"/>
    </row>
    <row r="265" spans="1:1" s="28" customFormat="1">
      <c r="A265" s="39"/>
    </row>
    <row r="266" spans="1:1" s="28" customFormat="1">
      <c r="A266" s="39"/>
    </row>
    <row r="267" spans="1:1" s="28" customFormat="1">
      <c r="A267" s="39"/>
    </row>
    <row r="268" spans="1:1" s="28" customFormat="1">
      <c r="A268" s="39"/>
    </row>
    <row r="269" spans="1:1" s="28" customFormat="1">
      <c r="A269" s="39"/>
    </row>
    <row r="270" spans="1:1" s="28" customFormat="1">
      <c r="A270" s="39"/>
    </row>
    <row r="271" spans="1:1" s="28" customFormat="1">
      <c r="A271" s="39"/>
    </row>
    <row r="272" spans="1:1" s="28" customFormat="1">
      <c r="A272" s="39"/>
    </row>
    <row r="273" spans="1:1" s="28" customFormat="1">
      <c r="A273" s="39"/>
    </row>
    <row r="274" spans="1:1" s="28" customFormat="1">
      <c r="A274" s="39"/>
    </row>
    <row r="275" spans="1:1" s="28" customFormat="1">
      <c r="A275" s="39"/>
    </row>
    <row r="276" spans="1:1" s="28" customFormat="1">
      <c r="A276" s="39"/>
    </row>
    <row r="277" spans="1:1" s="28" customFormat="1">
      <c r="A277" s="39"/>
    </row>
    <row r="278" spans="1:1" s="28" customFormat="1">
      <c r="A278" s="39"/>
    </row>
    <row r="279" spans="1:1" s="28" customFormat="1">
      <c r="A279" s="39"/>
    </row>
    <row r="280" spans="1:1" s="28" customFormat="1">
      <c r="A280" s="39"/>
    </row>
    <row r="281" spans="1:1" s="28" customFormat="1">
      <c r="A281" s="39"/>
    </row>
    <row r="282" spans="1:1" s="28" customFormat="1">
      <c r="A282" s="39"/>
    </row>
    <row r="283" spans="1:1" s="28" customFormat="1">
      <c r="A283" s="39"/>
    </row>
    <row r="284" spans="1:1" s="28" customFormat="1">
      <c r="A284" s="39"/>
    </row>
    <row r="285" spans="1:1" s="28" customFormat="1">
      <c r="A285" s="39"/>
    </row>
    <row r="286" spans="1:1" s="28" customFormat="1">
      <c r="A286" s="39"/>
    </row>
    <row r="287" spans="1:1" s="28" customFormat="1">
      <c r="A287" s="39"/>
    </row>
    <row r="288" spans="1:1" s="28" customFormat="1">
      <c r="A288" s="39"/>
    </row>
    <row r="289" spans="1:1" s="28" customFormat="1">
      <c r="A289" s="39"/>
    </row>
    <row r="290" spans="1:1" s="28" customFormat="1">
      <c r="A290" s="39"/>
    </row>
    <row r="291" spans="1:1" s="28" customFormat="1">
      <c r="A291" s="39"/>
    </row>
    <row r="292" spans="1:1" s="28" customFormat="1">
      <c r="A292" s="39"/>
    </row>
    <row r="293" spans="1:1" s="28" customFormat="1">
      <c r="A293" s="39"/>
    </row>
    <row r="294" spans="1:1" s="28" customFormat="1">
      <c r="A294" s="39"/>
    </row>
    <row r="295" spans="1:1" s="28" customFormat="1">
      <c r="A295" s="39"/>
    </row>
    <row r="296" spans="1:1" s="28" customFormat="1">
      <c r="A296" s="39"/>
    </row>
    <row r="297" spans="1:1" s="28" customFormat="1">
      <c r="A297" s="39"/>
    </row>
    <row r="298" spans="1:1" s="28" customFormat="1">
      <c r="A298" s="39"/>
    </row>
    <row r="299" spans="1:1" s="28" customFormat="1">
      <c r="A299" s="39"/>
    </row>
    <row r="300" spans="1:1" s="28" customFormat="1">
      <c r="A300" s="39"/>
    </row>
    <row r="301" spans="1:1" s="28" customFormat="1">
      <c r="A301" s="39"/>
    </row>
    <row r="302" spans="1:1" s="28" customFormat="1">
      <c r="A302" s="39"/>
    </row>
  </sheetData>
  <mergeCells count="49">
    <mergeCell ref="B81:E81"/>
    <mergeCell ref="H1:K1"/>
    <mergeCell ref="B13:K13"/>
    <mergeCell ref="A12:K12"/>
    <mergeCell ref="B18:K18"/>
    <mergeCell ref="B14:D14"/>
    <mergeCell ref="B15:D15"/>
    <mergeCell ref="H3:K3"/>
    <mergeCell ref="A5:K5"/>
    <mergeCell ref="F7:K7"/>
    <mergeCell ref="I9:I10"/>
    <mergeCell ref="E9:E10"/>
    <mergeCell ref="G9:G10"/>
    <mergeCell ref="A7:A10"/>
    <mergeCell ref="B7:B10"/>
    <mergeCell ref="C7:C10"/>
    <mergeCell ref="H81:I81"/>
    <mergeCell ref="J8:K8"/>
    <mergeCell ref="K9:K10"/>
    <mergeCell ref="A20:B20"/>
    <mergeCell ref="A27:C27"/>
    <mergeCell ref="A28:B28"/>
    <mergeCell ref="A30:C30"/>
    <mergeCell ref="B19:C19"/>
    <mergeCell ref="A64:B64"/>
    <mergeCell ref="A66:B66"/>
    <mergeCell ref="A69:B69"/>
    <mergeCell ref="A73:B73"/>
    <mergeCell ref="A78:E78"/>
    <mergeCell ref="J78:K78"/>
    <mergeCell ref="A37:B37"/>
    <mergeCell ref="A39:B39"/>
    <mergeCell ref="A45:B45"/>
    <mergeCell ref="A57:B57"/>
    <mergeCell ref="A61:B61"/>
    <mergeCell ref="A31:B31"/>
    <mergeCell ref="A34:C34"/>
    <mergeCell ref="B35:I35"/>
    <mergeCell ref="B36:C36"/>
    <mergeCell ref="A48:B48"/>
    <mergeCell ref="A52:B52"/>
    <mergeCell ref="A50:B50"/>
    <mergeCell ref="A54:B54"/>
    <mergeCell ref="F8:G8"/>
    <mergeCell ref="H8:I8"/>
    <mergeCell ref="B17:C17"/>
    <mergeCell ref="B16:C16"/>
    <mergeCell ref="A43:B43"/>
    <mergeCell ref="D7:E8"/>
  </mergeCells>
  <printOptions horizontalCentered="1"/>
  <pageMargins left="0.39370078740157483" right="0.39370078740157483" top="0.98425196850393704" bottom="0.39370078740157483" header="0.39370078740157483" footer="0.51181102362204722"/>
  <pageSetup paperSize="9" scale="50" firstPageNumber="123" fitToHeight="26" orientation="landscape" useFirstPageNumber="1" horizontalDpi="300" verticalDpi="300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121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18.11.2025 УТОЧ с 2028 годом</vt:lpstr>
      <vt:lpstr>'18.11.2025 УТОЧ с 2028 годом'!Z_D9A49370_59EF_4DF5_B20D_A46D1CBDF607_.wvu.PrintTitles</vt:lpstr>
      <vt:lpstr>'18.11.2025 УТОЧ с 2028 годом'!Заголовки_для_печати</vt:lpstr>
      <vt:lpstr>'18.11.2025 УТОЧ с 2028 годом'!Область_печати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28</cp:revision>
  <cp:lastPrinted>2025-12-17T08:24:46Z</cp:lastPrinted>
  <dcterms:created xsi:type="dcterms:W3CDTF">2023-06-29T08:05:20Z</dcterms:created>
  <dcterms:modified xsi:type="dcterms:W3CDTF">2025-12-17T08:30:21Z</dcterms:modified>
  <dc:language>ru-RU</dc:language>
</cp:coreProperties>
</file>